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195" windowHeight="13095"/>
  </bookViews>
  <sheets>
    <sheet name="Health Professionals Scorecard" sheetId="1" r:id="rId1"/>
    <sheet name="Hospitals Scorecard" sheetId="2" r:id="rId2"/>
  </sheets>
  <externalReferences>
    <externalReference r:id="rId3"/>
  </externalReferences>
  <calcPr calcId="145621" iterate="1"/>
</workbook>
</file>

<file path=xl/calcChain.xml><?xml version="1.0" encoding="utf-8"?>
<calcChain xmlns="http://schemas.openxmlformats.org/spreadsheetml/2006/main">
  <c r="AY54" i="2" l="1"/>
  <c r="AX54" i="2"/>
  <c r="AW54" i="2"/>
  <c r="AV54" i="2"/>
  <c r="AU54" i="2"/>
  <c r="AT54" i="2"/>
  <c r="AS54" i="2"/>
  <c r="AR54" i="2"/>
  <c r="AQ54" i="2"/>
  <c r="AP54" i="2"/>
  <c r="AO54" i="2"/>
  <c r="AN54" i="2"/>
  <c r="AM54" i="2"/>
  <c r="AL54" i="2"/>
  <c r="M54" i="2"/>
  <c r="L54" i="2"/>
  <c r="K54" i="2"/>
  <c r="O54" i="2" s="1"/>
  <c r="J54" i="2"/>
  <c r="I54" i="2"/>
  <c r="H54" i="2"/>
  <c r="G54" i="2"/>
  <c r="F54" i="2"/>
  <c r="E54" i="2"/>
  <c r="D54" i="2"/>
  <c r="C54" i="2"/>
  <c r="B54" i="2"/>
  <c r="BA53" i="2"/>
  <c r="AY53" i="2"/>
  <c r="AX53" i="2"/>
  <c r="AW53" i="2"/>
  <c r="AV53" i="2"/>
  <c r="AU53" i="2"/>
  <c r="AT53" i="2"/>
  <c r="AS53" i="2"/>
  <c r="AR53" i="2"/>
  <c r="AQ53" i="2"/>
  <c r="AP53" i="2"/>
  <c r="AO53" i="2"/>
  <c r="AN53" i="2"/>
  <c r="AM53" i="2"/>
  <c r="AL53" i="2"/>
  <c r="AF53" i="2"/>
  <c r="AE53" i="2"/>
  <c r="AD53" i="2"/>
  <c r="AC53" i="2"/>
  <c r="AB53" i="2"/>
  <c r="AA53" i="2"/>
  <c r="Z53" i="2"/>
  <c r="Y53" i="2"/>
  <c r="X53" i="2"/>
  <c r="W53" i="2"/>
  <c r="V53" i="2"/>
  <c r="U53" i="2"/>
  <c r="T53" i="2"/>
  <c r="AH53" i="2" s="1"/>
  <c r="M53" i="2"/>
  <c r="L53" i="2"/>
  <c r="K53" i="2"/>
  <c r="O53" i="2" s="1"/>
  <c r="J53" i="2"/>
  <c r="I53" i="2"/>
  <c r="H53" i="2"/>
  <c r="G53" i="2"/>
  <c r="F53" i="2"/>
  <c r="E53" i="2"/>
  <c r="D53" i="2"/>
  <c r="C53" i="2"/>
  <c r="B53" i="2"/>
  <c r="BA52" i="2"/>
  <c r="AY52" i="2"/>
  <c r="AX52" i="2"/>
  <c r="AW52" i="2"/>
  <c r="AV52" i="2"/>
  <c r="AU52" i="2"/>
  <c r="AT52" i="2"/>
  <c r="AS52" i="2"/>
  <c r="AR52" i="2"/>
  <c r="AQ52" i="2"/>
  <c r="AP52" i="2"/>
  <c r="AO52" i="2"/>
  <c r="AN52" i="2"/>
  <c r="AM52" i="2"/>
  <c r="AL52" i="2"/>
  <c r="AF52" i="2"/>
  <c r="AE52" i="2"/>
  <c r="AD52" i="2"/>
  <c r="AC52" i="2"/>
  <c r="AB52" i="2"/>
  <c r="AA52" i="2"/>
  <c r="Z52" i="2"/>
  <c r="Y52" i="2"/>
  <c r="X52" i="2"/>
  <c r="W52" i="2"/>
  <c r="V52" i="2"/>
  <c r="U52" i="2"/>
  <c r="T52" i="2"/>
  <c r="AH52" i="2" s="1"/>
  <c r="M52" i="2"/>
  <c r="L52" i="2"/>
  <c r="K52" i="2"/>
  <c r="O52" i="2" s="1"/>
  <c r="J52" i="2"/>
  <c r="I52" i="2"/>
  <c r="H52" i="2"/>
  <c r="G52" i="2"/>
  <c r="F52" i="2"/>
  <c r="E52" i="2"/>
  <c r="D52" i="2"/>
  <c r="C52" i="2"/>
  <c r="B52" i="2"/>
  <c r="BA51" i="2"/>
  <c r="AY51" i="2"/>
  <c r="AX51" i="2"/>
  <c r="AW51" i="2"/>
  <c r="AV51" i="2"/>
  <c r="AU51" i="2"/>
  <c r="AT51" i="2"/>
  <c r="AS51" i="2"/>
  <c r="AR51" i="2"/>
  <c r="AQ51" i="2"/>
  <c r="AP51" i="2"/>
  <c r="AO51" i="2"/>
  <c r="AN51" i="2"/>
  <c r="AM51" i="2"/>
  <c r="AL51" i="2"/>
  <c r="AF51" i="2"/>
  <c r="AE51" i="2"/>
  <c r="AD51" i="2"/>
  <c r="AC51" i="2"/>
  <c r="AB51" i="2"/>
  <c r="AA51" i="2"/>
  <c r="Z51" i="2"/>
  <c r="Y51" i="2"/>
  <c r="X51" i="2"/>
  <c r="W51" i="2"/>
  <c r="V51" i="2"/>
  <c r="U51" i="2"/>
  <c r="T51" i="2"/>
  <c r="AH51" i="2" s="1"/>
  <c r="M51" i="2"/>
  <c r="L51" i="2"/>
  <c r="K51" i="2"/>
  <c r="O51" i="2" s="1"/>
  <c r="J51" i="2"/>
  <c r="I51" i="2"/>
  <c r="H51" i="2"/>
  <c r="G51" i="2"/>
  <c r="F51" i="2"/>
  <c r="E51" i="2"/>
  <c r="D51" i="2"/>
  <c r="C51" i="2"/>
  <c r="B51" i="2"/>
  <c r="BA50" i="2"/>
  <c r="AY50" i="2"/>
  <c r="AX50" i="2"/>
  <c r="AW50" i="2"/>
  <c r="AV50" i="2"/>
  <c r="AU50" i="2"/>
  <c r="AT50" i="2"/>
  <c r="AS50" i="2"/>
  <c r="AR50" i="2"/>
  <c r="AQ50" i="2"/>
  <c r="AP50" i="2"/>
  <c r="AO50" i="2"/>
  <c r="AN50" i="2"/>
  <c r="AM50" i="2"/>
  <c r="AL50" i="2"/>
  <c r="AF50" i="2"/>
  <c r="AE50" i="2"/>
  <c r="AD50" i="2"/>
  <c r="AC50" i="2"/>
  <c r="AB50" i="2"/>
  <c r="AA50" i="2"/>
  <c r="Z50" i="2"/>
  <c r="Y50" i="2"/>
  <c r="X50" i="2"/>
  <c r="W50" i="2"/>
  <c r="V50" i="2"/>
  <c r="U50" i="2"/>
  <c r="T50" i="2"/>
  <c r="AH50" i="2" s="1"/>
  <c r="M50" i="2"/>
  <c r="L50" i="2"/>
  <c r="K50" i="2"/>
  <c r="O50" i="2" s="1"/>
  <c r="J50" i="2"/>
  <c r="I50" i="2"/>
  <c r="H50" i="2"/>
  <c r="G50" i="2"/>
  <c r="F50" i="2"/>
  <c r="E50" i="2"/>
  <c r="D50" i="2"/>
  <c r="C50" i="2"/>
  <c r="B50" i="2"/>
  <c r="BA49" i="2"/>
  <c r="AY49" i="2"/>
  <c r="AX49" i="2"/>
  <c r="AW49" i="2"/>
  <c r="AV49" i="2"/>
  <c r="AU49" i="2"/>
  <c r="AT49" i="2"/>
  <c r="AS49" i="2"/>
  <c r="AR49" i="2"/>
  <c r="AQ49" i="2"/>
  <c r="AP49" i="2"/>
  <c r="AO49" i="2"/>
  <c r="AN49" i="2"/>
  <c r="AM49" i="2"/>
  <c r="AL49" i="2"/>
  <c r="AF49" i="2"/>
  <c r="AE49" i="2"/>
  <c r="AD49" i="2"/>
  <c r="AC49" i="2"/>
  <c r="AB49" i="2"/>
  <c r="AA49" i="2"/>
  <c r="Z49" i="2"/>
  <c r="Y49" i="2"/>
  <c r="X49" i="2"/>
  <c r="W49" i="2"/>
  <c r="V49" i="2"/>
  <c r="U49" i="2"/>
  <c r="T49" i="2"/>
  <c r="AH49" i="2" s="1"/>
  <c r="M49" i="2"/>
  <c r="L49" i="2"/>
  <c r="K49" i="2"/>
  <c r="O49" i="2" s="1"/>
  <c r="J49" i="2"/>
  <c r="I49" i="2"/>
  <c r="H49" i="2"/>
  <c r="G49" i="2"/>
  <c r="F49" i="2"/>
  <c r="E49" i="2"/>
  <c r="D49" i="2"/>
  <c r="C49" i="2"/>
  <c r="B49" i="2"/>
  <c r="BA48" i="2"/>
  <c r="AY48" i="2"/>
  <c r="AX48" i="2"/>
  <c r="AW48" i="2"/>
  <c r="AV48" i="2"/>
  <c r="AU48" i="2"/>
  <c r="AT48" i="2"/>
  <c r="AS48" i="2"/>
  <c r="AR48" i="2"/>
  <c r="AQ48" i="2"/>
  <c r="AP48" i="2"/>
  <c r="AO48" i="2"/>
  <c r="AN48" i="2"/>
  <c r="AM48" i="2"/>
  <c r="AL48" i="2"/>
  <c r="AF48" i="2"/>
  <c r="AE48" i="2"/>
  <c r="AD48" i="2"/>
  <c r="AC48" i="2"/>
  <c r="AB48" i="2"/>
  <c r="AA48" i="2"/>
  <c r="Z48" i="2"/>
  <c r="Y48" i="2"/>
  <c r="X48" i="2"/>
  <c r="W48" i="2"/>
  <c r="V48" i="2"/>
  <c r="U48" i="2"/>
  <c r="T48" i="2"/>
  <c r="AH48" i="2" s="1"/>
  <c r="M48" i="2"/>
  <c r="L48" i="2"/>
  <c r="K48" i="2"/>
  <c r="O48" i="2" s="1"/>
  <c r="J48" i="2"/>
  <c r="I48" i="2"/>
  <c r="H48" i="2"/>
  <c r="G48" i="2"/>
  <c r="F48" i="2"/>
  <c r="E48" i="2"/>
  <c r="D48" i="2"/>
  <c r="C48" i="2"/>
  <c r="B48" i="2"/>
  <c r="BA47" i="2"/>
  <c r="AY47" i="2"/>
  <c r="AX47" i="2"/>
  <c r="AW47" i="2"/>
  <c r="AV47" i="2"/>
  <c r="AU47" i="2"/>
  <c r="AT47" i="2"/>
  <c r="AS47" i="2"/>
  <c r="AR47" i="2"/>
  <c r="AQ47" i="2"/>
  <c r="AP47" i="2"/>
  <c r="AO47" i="2"/>
  <c r="AN47" i="2"/>
  <c r="AM47" i="2"/>
  <c r="AL47" i="2"/>
  <c r="AF47" i="2"/>
  <c r="AE47" i="2"/>
  <c r="AD47" i="2"/>
  <c r="AC47" i="2"/>
  <c r="AB47" i="2"/>
  <c r="AA47" i="2"/>
  <c r="Z47" i="2"/>
  <c r="Y47" i="2"/>
  <c r="X47" i="2"/>
  <c r="W47" i="2"/>
  <c r="V47" i="2"/>
  <c r="U47" i="2"/>
  <c r="T47" i="2"/>
  <c r="AH47" i="2" s="1"/>
  <c r="M47" i="2"/>
  <c r="L47" i="2"/>
  <c r="K47" i="2"/>
  <c r="O47" i="2" s="1"/>
  <c r="J47" i="2"/>
  <c r="I47" i="2"/>
  <c r="H47" i="2"/>
  <c r="G47" i="2"/>
  <c r="F47" i="2"/>
  <c r="E47" i="2"/>
  <c r="D47" i="2"/>
  <c r="C47" i="2"/>
  <c r="B47" i="2"/>
  <c r="BA46" i="2"/>
  <c r="AY46" i="2"/>
  <c r="AX46" i="2"/>
  <c r="AW46" i="2"/>
  <c r="AV46" i="2"/>
  <c r="AU46" i="2"/>
  <c r="AT46" i="2"/>
  <c r="AS46" i="2"/>
  <c r="AR46" i="2"/>
  <c r="AQ46" i="2"/>
  <c r="AP46" i="2"/>
  <c r="AO46" i="2"/>
  <c r="AN46" i="2"/>
  <c r="AM46" i="2"/>
  <c r="AL46" i="2"/>
  <c r="AF46" i="2"/>
  <c r="AE46" i="2"/>
  <c r="AD46" i="2"/>
  <c r="AC46" i="2"/>
  <c r="AB46" i="2"/>
  <c r="AA46" i="2"/>
  <c r="Z46" i="2"/>
  <c r="Y46" i="2"/>
  <c r="X46" i="2"/>
  <c r="W46" i="2"/>
  <c r="V46" i="2"/>
  <c r="U46" i="2"/>
  <c r="T46" i="2"/>
  <c r="AH46" i="2" s="1"/>
  <c r="M46" i="2"/>
  <c r="L46" i="2"/>
  <c r="K46" i="2"/>
  <c r="O46" i="2" s="1"/>
  <c r="J46" i="2"/>
  <c r="I46" i="2"/>
  <c r="H46" i="2"/>
  <c r="G46" i="2"/>
  <c r="F46" i="2"/>
  <c r="E46" i="2"/>
  <c r="D46" i="2"/>
  <c r="C46" i="2"/>
  <c r="B46" i="2"/>
  <c r="BA45" i="2"/>
  <c r="AY45" i="2"/>
  <c r="AX45" i="2"/>
  <c r="AW45" i="2"/>
  <c r="AV45" i="2"/>
  <c r="AU45" i="2"/>
  <c r="AT45" i="2"/>
  <c r="AS45" i="2"/>
  <c r="AR45" i="2"/>
  <c r="AQ45" i="2"/>
  <c r="AP45" i="2"/>
  <c r="AO45" i="2"/>
  <c r="AN45" i="2"/>
  <c r="AM45" i="2"/>
  <c r="AL45" i="2"/>
  <c r="AF45" i="2"/>
  <c r="AE45" i="2"/>
  <c r="AD45" i="2"/>
  <c r="AC45" i="2"/>
  <c r="AB45" i="2"/>
  <c r="AA45" i="2"/>
  <c r="Z45" i="2"/>
  <c r="Y45" i="2"/>
  <c r="X45" i="2"/>
  <c r="W45" i="2"/>
  <c r="V45" i="2"/>
  <c r="U45" i="2"/>
  <c r="T45" i="2"/>
  <c r="AH45" i="2" s="1"/>
  <c r="M45" i="2"/>
  <c r="L45" i="2"/>
  <c r="K45" i="2"/>
  <c r="O45" i="2" s="1"/>
  <c r="J45" i="2"/>
  <c r="I45" i="2"/>
  <c r="H45" i="2"/>
  <c r="G45" i="2"/>
  <c r="F45" i="2"/>
  <c r="E45" i="2"/>
  <c r="D45" i="2"/>
  <c r="C45" i="2"/>
  <c r="B45" i="2"/>
  <c r="BA44" i="2"/>
  <c r="AY44" i="2"/>
  <c r="AX44" i="2"/>
  <c r="AW44" i="2"/>
  <c r="AV44" i="2"/>
  <c r="AU44" i="2"/>
  <c r="AT44" i="2"/>
  <c r="AS44" i="2"/>
  <c r="AR44" i="2"/>
  <c r="AQ44" i="2"/>
  <c r="AP44" i="2"/>
  <c r="AO44" i="2"/>
  <c r="AN44" i="2"/>
  <c r="AM44" i="2"/>
  <c r="AL44" i="2"/>
  <c r="AF44" i="2"/>
  <c r="AE44" i="2"/>
  <c r="AD44" i="2"/>
  <c r="AC44" i="2"/>
  <c r="AB44" i="2"/>
  <c r="AA44" i="2"/>
  <c r="Z44" i="2"/>
  <c r="Y44" i="2"/>
  <c r="X44" i="2"/>
  <c r="W44" i="2"/>
  <c r="V44" i="2"/>
  <c r="U44" i="2"/>
  <c r="T44" i="2"/>
  <c r="AH44" i="2" s="1"/>
  <c r="M44" i="2"/>
  <c r="L44" i="2"/>
  <c r="K44" i="2"/>
  <c r="O44" i="2" s="1"/>
  <c r="J44" i="2"/>
  <c r="I44" i="2"/>
  <c r="H44" i="2"/>
  <c r="G44" i="2"/>
  <c r="F44" i="2"/>
  <c r="E44" i="2"/>
  <c r="D44" i="2"/>
  <c r="C44" i="2"/>
  <c r="B44" i="2"/>
  <c r="BA43" i="2"/>
  <c r="AY43" i="2"/>
  <c r="AX43" i="2"/>
  <c r="AW43" i="2"/>
  <c r="AV43" i="2"/>
  <c r="AU43" i="2"/>
  <c r="AT43" i="2"/>
  <c r="AS43" i="2"/>
  <c r="AR43" i="2"/>
  <c r="AQ43" i="2"/>
  <c r="AP43" i="2"/>
  <c r="AO43" i="2"/>
  <c r="AN43" i="2"/>
  <c r="AM43" i="2"/>
  <c r="AL43" i="2"/>
  <c r="AF43" i="2"/>
  <c r="AE43" i="2"/>
  <c r="AD43" i="2"/>
  <c r="AC43" i="2"/>
  <c r="AB43" i="2"/>
  <c r="AA43" i="2"/>
  <c r="Z43" i="2"/>
  <c r="Y43" i="2"/>
  <c r="X43" i="2"/>
  <c r="W43" i="2"/>
  <c r="V43" i="2"/>
  <c r="U43" i="2"/>
  <c r="T43" i="2"/>
  <c r="AH43" i="2" s="1"/>
  <c r="M43" i="2"/>
  <c r="L43" i="2"/>
  <c r="K43" i="2"/>
  <c r="O43" i="2" s="1"/>
  <c r="J43" i="2"/>
  <c r="I43" i="2"/>
  <c r="H43" i="2"/>
  <c r="G43" i="2"/>
  <c r="F43" i="2"/>
  <c r="E43" i="2"/>
  <c r="D43" i="2"/>
  <c r="C43" i="2"/>
  <c r="B43" i="2"/>
  <c r="BA42" i="2"/>
  <c r="AY42" i="2"/>
  <c r="AX42" i="2"/>
  <c r="AW42" i="2"/>
  <c r="AV42" i="2"/>
  <c r="AU42" i="2"/>
  <c r="AT42" i="2"/>
  <c r="AS42" i="2"/>
  <c r="AR42" i="2"/>
  <c r="AQ42" i="2"/>
  <c r="AP42" i="2"/>
  <c r="AO42" i="2"/>
  <c r="AN42" i="2"/>
  <c r="AM42" i="2"/>
  <c r="AL42" i="2"/>
  <c r="AF42" i="2"/>
  <c r="AE42" i="2"/>
  <c r="AD42" i="2"/>
  <c r="AC42" i="2"/>
  <c r="AB42" i="2"/>
  <c r="AA42" i="2"/>
  <c r="Z42" i="2"/>
  <c r="Y42" i="2"/>
  <c r="X42" i="2"/>
  <c r="W42" i="2"/>
  <c r="V42" i="2"/>
  <c r="U42" i="2"/>
  <c r="T42" i="2"/>
  <c r="AH42" i="2" s="1"/>
  <c r="M42" i="2"/>
  <c r="L42" i="2"/>
  <c r="K42" i="2"/>
  <c r="O42" i="2" s="1"/>
  <c r="J42" i="2"/>
  <c r="I42" i="2"/>
  <c r="H42" i="2"/>
  <c r="G42" i="2"/>
  <c r="F42" i="2"/>
  <c r="E42" i="2"/>
  <c r="D42" i="2"/>
  <c r="C42" i="2"/>
  <c r="B42" i="2"/>
  <c r="BA41" i="2"/>
  <c r="AY41" i="2"/>
  <c r="AX41" i="2"/>
  <c r="AW41" i="2"/>
  <c r="AV41" i="2"/>
  <c r="AU41" i="2"/>
  <c r="AT41" i="2"/>
  <c r="AS41" i="2"/>
  <c r="AR41" i="2"/>
  <c r="AQ41" i="2"/>
  <c r="AP41" i="2"/>
  <c r="AO41" i="2"/>
  <c r="AN41" i="2"/>
  <c r="AM41" i="2"/>
  <c r="AL41" i="2"/>
  <c r="AF41" i="2"/>
  <c r="AE41" i="2"/>
  <c r="AD41" i="2"/>
  <c r="AC41" i="2"/>
  <c r="AB41" i="2"/>
  <c r="AA41" i="2"/>
  <c r="Z41" i="2"/>
  <c r="Y41" i="2"/>
  <c r="X41" i="2"/>
  <c r="W41" i="2"/>
  <c r="V41" i="2"/>
  <c r="U41" i="2"/>
  <c r="T41" i="2"/>
  <c r="AH41" i="2" s="1"/>
  <c r="M41" i="2"/>
  <c r="L41" i="2"/>
  <c r="K41" i="2"/>
  <c r="O41" i="2" s="1"/>
  <c r="J41" i="2"/>
  <c r="I41" i="2"/>
  <c r="H41" i="2"/>
  <c r="G41" i="2"/>
  <c r="F41" i="2"/>
  <c r="E41" i="2"/>
  <c r="D41" i="2"/>
  <c r="C41" i="2"/>
  <c r="B41" i="2"/>
  <c r="BA40" i="2"/>
  <c r="AY40" i="2"/>
  <c r="AX40" i="2"/>
  <c r="AW40" i="2"/>
  <c r="AV40" i="2"/>
  <c r="AU40" i="2"/>
  <c r="AT40" i="2"/>
  <c r="AS40" i="2"/>
  <c r="AR40" i="2"/>
  <c r="AQ40" i="2"/>
  <c r="AP40" i="2"/>
  <c r="AO40" i="2"/>
  <c r="AN40" i="2"/>
  <c r="AM40" i="2"/>
  <c r="AL40" i="2"/>
  <c r="AF40" i="2"/>
  <c r="AE40" i="2"/>
  <c r="AD40" i="2"/>
  <c r="AC40" i="2"/>
  <c r="AB40" i="2"/>
  <c r="AA40" i="2"/>
  <c r="Z40" i="2"/>
  <c r="Y40" i="2"/>
  <c r="X40" i="2"/>
  <c r="W40" i="2"/>
  <c r="V40" i="2"/>
  <c r="U40" i="2"/>
  <c r="T40" i="2"/>
  <c r="AH40" i="2" s="1"/>
  <c r="M40" i="2"/>
  <c r="L40" i="2"/>
  <c r="K40" i="2"/>
  <c r="O40" i="2" s="1"/>
  <c r="J40" i="2"/>
  <c r="I40" i="2"/>
  <c r="H40" i="2"/>
  <c r="G40" i="2"/>
  <c r="F40" i="2"/>
  <c r="E40" i="2"/>
  <c r="D40" i="2"/>
  <c r="C40" i="2"/>
  <c r="B40" i="2"/>
  <c r="BA39" i="2"/>
  <c r="AY39" i="2"/>
  <c r="AX39" i="2"/>
  <c r="AW39" i="2"/>
  <c r="AV39" i="2"/>
  <c r="AU39" i="2"/>
  <c r="AT39" i="2"/>
  <c r="AS39" i="2"/>
  <c r="AR39" i="2"/>
  <c r="AQ39" i="2"/>
  <c r="AP39" i="2"/>
  <c r="AO39" i="2"/>
  <c r="AN39" i="2"/>
  <c r="AM39" i="2"/>
  <c r="AL39" i="2"/>
  <c r="AF39" i="2"/>
  <c r="AE39" i="2"/>
  <c r="AD39" i="2"/>
  <c r="AC39" i="2"/>
  <c r="AB39" i="2"/>
  <c r="AA39" i="2"/>
  <c r="Z39" i="2"/>
  <c r="Y39" i="2"/>
  <c r="X39" i="2"/>
  <c r="W39" i="2"/>
  <c r="V39" i="2"/>
  <c r="U39" i="2"/>
  <c r="T39" i="2"/>
  <c r="AH39" i="2" s="1"/>
  <c r="M39" i="2"/>
  <c r="L39" i="2"/>
  <c r="K39" i="2"/>
  <c r="O39" i="2" s="1"/>
  <c r="J39" i="2"/>
  <c r="I39" i="2"/>
  <c r="H39" i="2"/>
  <c r="G39" i="2"/>
  <c r="F39" i="2"/>
  <c r="E39" i="2"/>
  <c r="D39" i="2"/>
  <c r="C39" i="2"/>
  <c r="B39" i="2"/>
  <c r="BA38" i="2"/>
  <c r="AY38" i="2"/>
  <c r="AX38" i="2"/>
  <c r="AW38" i="2"/>
  <c r="AV38" i="2"/>
  <c r="AU38" i="2"/>
  <c r="AT38" i="2"/>
  <c r="AS38" i="2"/>
  <c r="AR38" i="2"/>
  <c r="AQ38" i="2"/>
  <c r="AP38" i="2"/>
  <c r="AO38" i="2"/>
  <c r="AN38" i="2"/>
  <c r="AM38" i="2"/>
  <c r="AL38" i="2"/>
  <c r="AF38" i="2"/>
  <c r="AE38" i="2"/>
  <c r="AD38" i="2"/>
  <c r="AC38" i="2"/>
  <c r="AB38" i="2"/>
  <c r="AA38" i="2"/>
  <c r="Z38" i="2"/>
  <c r="Y38" i="2"/>
  <c r="X38" i="2"/>
  <c r="W38" i="2"/>
  <c r="V38" i="2"/>
  <c r="U38" i="2"/>
  <c r="T38" i="2"/>
  <c r="AH38" i="2" s="1"/>
  <c r="M38" i="2"/>
  <c r="L38" i="2"/>
  <c r="K38" i="2"/>
  <c r="O38" i="2" s="1"/>
  <c r="J38" i="2"/>
  <c r="I38" i="2"/>
  <c r="H38" i="2"/>
  <c r="G38" i="2"/>
  <c r="F38" i="2"/>
  <c r="E38" i="2"/>
  <c r="D38" i="2"/>
  <c r="C38" i="2"/>
  <c r="B38" i="2"/>
  <c r="BA37" i="2"/>
  <c r="AY37" i="2"/>
  <c r="AX37" i="2"/>
  <c r="AW37" i="2"/>
  <c r="AV37" i="2"/>
  <c r="AU37" i="2"/>
  <c r="AT37" i="2"/>
  <c r="AS37" i="2"/>
  <c r="AR37" i="2"/>
  <c r="AQ37" i="2"/>
  <c r="AP37" i="2"/>
  <c r="AO37" i="2"/>
  <c r="AN37" i="2"/>
  <c r="AM37" i="2"/>
  <c r="AL37" i="2"/>
  <c r="AF37" i="2"/>
  <c r="AE37" i="2"/>
  <c r="AD37" i="2"/>
  <c r="AC37" i="2"/>
  <c r="AB37" i="2"/>
  <c r="AA37" i="2"/>
  <c r="Z37" i="2"/>
  <c r="Y37" i="2"/>
  <c r="X37" i="2"/>
  <c r="W37" i="2"/>
  <c r="V37" i="2"/>
  <c r="U37" i="2"/>
  <c r="T37" i="2"/>
  <c r="AH37" i="2" s="1"/>
  <c r="M37" i="2"/>
  <c r="L37" i="2"/>
  <c r="K37" i="2"/>
  <c r="O37" i="2" s="1"/>
  <c r="J37" i="2"/>
  <c r="I37" i="2"/>
  <c r="H37" i="2"/>
  <c r="G37" i="2"/>
  <c r="F37" i="2"/>
  <c r="E37" i="2"/>
  <c r="D37" i="2"/>
  <c r="C37" i="2"/>
  <c r="B37" i="2"/>
  <c r="BA36" i="2"/>
  <c r="AY36" i="2"/>
  <c r="AX36" i="2"/>
  <c r="AW36" i="2"/>
  <c r="AV36" i="2"/>
  <c r="AU36" i="2"/>
  <c r="AT36" i="2"/>
  <c r="AS36" i="2"/>
  <c r="AR36" i="2"/>
  <c r="AQ36" i="2"/>
  <c r="AP36" i="2"/>
  <c r="AO36" i="2"/>
  <c r="AN36" i="2"/>
  <c r="AM36" i="2"/>
  <c r="AL36" i="2"/>
  <c r="AF36" i="2"/>
  <c r="AE36" i="2"/>
  <c r="AD36" i="2"/>
  <c r="AC36" i="2"/>
  <c r="AB36" i="2"/>
  <c r="AA36" i="2"/>
  <c r="Z36" i="2"/>
  <c r="Y36" i="2"/>
  <c r="X36" i="2"/>
  <c r="W36" i="2"/>
  <c r="V36" i="2"/>
  <c r="U36" i="2"/>
  <c r="T36" i="2"/>
  <c r="AH36" i="2" s="1"/>
  <c r="M36" i="2"/>
  <c r="L36" i="2"/>
  <c r="K36" i="2"/>
  <c r="O36" i="2" s="1"/>
  <c r="J36" i="2"/>
  <c r="I36" i="2"/>
  <c r="H36" i="2"/>
  <c r="G36" i="2"/>
  <c r="F36" i="2"/>
  <c r="E36" i="2"/>
  <c r="D36" i="2"/>
  <c r="C36" i="2"/>
  <c r="B36" i="2"/>
  <c r="BA35" i="2"/>
  <c r="AY35" i="2"/>
  <c r="AX35" i="2"/>
  <c r="AW35" i="2"/>
  <c r="AV35" i="2"/>
  <c r="AU35" i="2"/>
  <c r="AT35" i="2"/>
  <c r="AS35" i="2"/>
  <c r="AR35" i="2"/>
  <c r="AQ35" i="2"/>
  <c r="AP35" i="2"/>
  <c r="AO35" i="2"/>
  <c r="AN35" i="2"/>
  <c r="AM35" i="2"/>
  <c r="AL35" i="2"/>
  <c r="AF35" i="2"/>
  <c r="AE35" i="2"/>
  <c r="AD35" i="2"/>
  <c r="AC35" i="2"/>
  <c r="AB35" i="2"/>
  <c r="AA35" i="2"/>
  <c r="Z35" i="2"/>
  <c r="Y35" i="2"/>
  <c r="X35" i="2"/>
  <c r="W35" i="2"/>
  <c r="V35" i="2"/>
  <c r="U35" i="2"/>
  <c r="T35" i="2"/>
  <c r="AH35" i="2" s="1"/>
  <c r="M35" i="2"/>
  <c r="L35" i="2"/>
  <c r="K35" i="2"/>
  <c r="O35" i="2" s="1"/>
  <c r="J35" i="2"/>
  <c r="I35" i="2"/>
  <c r="H35" i="2"/>
  <c r="G35" i="2"/>
  <c r="F35" i="2"/>
  <c r="E35" i="2"/>
  <c r="D35" i="2"/>
  <c r="C35" i="2"/>
  <c r="B35" i="2"/>
  <c r="BA34" i="2"/>
  <c r="AY34" i="2"/>
  <c r="AX34" i="2"/>
  <c r="AW34" i="2"/>
  <c r="AV34" i="2"/>
  <c r="AU34" i="2"/>
  <c r="AT34" i="2"/>
  <c r="AS34" i="2"/>
  <c r="AR34" i="2"/>
  <c r="AQ34" i="2"/>
  <c r="AP34" i="2"/>
  <c r="AO34" i="2"/>
  <c r="AN34" i="2"/>
  <c r="AM34" i="2"/>
  <c r="AL34" i="2"/>
  <c r="AF34" i="2"/>
  <c r="AE34" i="2"/>
  <c r="AD34" i="2"/>
  <c r="AC34" i="2"/>
  <c r="AB34" i="2"/>
  <c r="AA34" i="2"/>
  <c r="Z34" i="2"/>
  <c r="Y34" i="2"/>
  <c r="X34" i="2"/>
  <c r="W34" i="2"/>
  <c r="V34" i="2"/>
  <c r="U34" i="2"/>
  <c r="T34" i="2"/>
  <c r="AH34" i="2" s="1"/>
  <c r="M34" i="2"/>
  <c r="L34" i="2"/>
  <c r="K34" i="2"/>
  <c r="O34" i="2" s="1"/>
  <c r="J34" i="2"/>
  <c r="I34" i="2"/>
  <c r="H34" i="2"/>
  <c r="G34" i="2"/>
  <c r="F34" i="2"/>
  <c r="E34" i="2"/>
  <c r="D34" i="2"/>
  <c r="C34" i="2"/>
  <c r="B34" i="2"/>
  <c r="BA33" i="2"/>
  <c r="AY33" i="2"/>
  <c r="AX33" i="2"/>
  <c r="AW33" i="2"/>
  <c r="AV33" i="2"/>
  <c r="AU33" i="2"/>
  <c r="AT33" i="2"/>
  <c r="AS33" i="2"/>
  <c r="AR33" i="2"/>
  <c r="AQ33" i="2"/>
  <c r="AP33" i="2"/>
  <c r="AO33" i="2"/>
  <c r="AN33" i="2"/>
  <c r="AM33" i="2"/>
  <c r="AL33" i="2"/>
  <c r="AF33" i="2"/>
  <c r="AE33" i="2"/>
  <c r="AD33" i="2"/>
  <c r="AC33" i="2"/>
  <c r="AB33" i="2"/>
  <c r="AA33" i="2"/>
  <c r="Z33" i="2"/>
  <c r="Y33" i="2"/>
  <c r="X33" i="2"/>
  <c r="W33" i="2"/>
  <c r="V33" i="2"/>
  <c r="U33" i="2"/>
  <c r="T33" i="2"/>
  <c r="AH33" i="2" s="1"/>
  <c r="M33" i="2"/>
  <c r="L33" i="2"/>
  <c r="K33" i="2"/>
  <c r="O33" i="2" s="1"/>
  <c r="J33" i="2"/>
  <c r="I33" i="2"/>
  <c r="H33" i="2"/>
  <c r="G33" i="2"/>
  <c r="F33" i="2"/>
  <c r="E33" i="2"/>
  <c r="D33" i="2"/>
  <c r="C33" i="2"/>
  <c r="B33" i="2"/>
  <c r="BA32" i="2"/>
  <c r="AY32" i="2"/>
  <c r="AX32" i="2"/>
  <c r="AW32" i="2"/>
  <c r="AV32" i="2"/>
  <c r="AU32" i="2"/>
  <c r="AT32" i="2"/>
  <c r="AS32" i="2"/>
  <c r="AR32" i="2"/>
  <c r="AQ32" i="2"/>
  <c r="AP32" i="2"/>
  <c r="AO32" i="2"/>
  <c r="AN32" i="2"/>
  <c r="AM32" i="2"/>
  <c r="AL32" i="2"/>
  <c r="AF32" i="2"/>
  <c r="AE32" i="2"/>
  <c r="AD32" i="2"/>
  <c r="AC32" i="2"/>
  <c r="AB32" i="2"/>
  <c r="AA32" i="2"/>
  <c r="Z32" i="2"/>
  <c r="Y32" i="2"/>
  <c r="X32" i="2"/>
  <c r="W32" i="2"/>
  <c r="V32" i="2"/>
  <c r="U32" i="2"/>
  <c r="T32" i="2"/>
  <c r="AH32" i="2" s="1"/>
  <c r="M32" i="2"/>
  <c r="L32" i="2"/>
  <c r="K32" i="2"/>
  <c r="O32" i="2" s="1"/>
  <c r="J32" i="2"/>
  <c r="I32" i="2"/>
  <c r="H32" i="2"/>
  <c r="G32" i="2"/>
  <c r="F32" i="2"/>
  <c r="E32" i="2"/>
  <c r="D32" i="2"/>
  <c r="C32" i="2"/>
  <c r="B32" i="2"/>
  <c r="BA31" i="2"/>
  <c r="AY31" i="2"/>
  <c r="AX31" i="2"/>
  <c r="AW31" i="2"/>
  <c r="AV31" i="2"/>
  <c r="AU31" i="2"/>
  <c r="AT31" i="2"/>
  <c r="AS31" i="2"/>
  <c r="AR31" i="2"/>
  <c r="AQ31" i="2"/>
  <c r="AP31" i="2"/>
  <c r="AO31" i="2"/>
  <c r="AN31" i="2"/>
  <c r="AM31" i="2"/>
  <c r="AL31" i="2"/>
  <c r="AF31" i="2"/>
  <c r="AE31" i="2"/>
  <c r="AD31" i="2"/>
  <c r="AC31" i="2"/>
  <c r="AB31" i="2"/>
  <c r="AA31" i="2"/>
  <c r="Z31" i="2"/>
  <c r="Y31" i="2"/>
  <c r="X31" i="2"/>
  <c r="W31" i="2"/>
  <c r="V31" i="2"/>
  <c r="U31" i="2"/>
  <c r="T31" i="2"/>
  <c r="AH31" i="2" s="1"/>
  <c r="M31" i="2"/>
  <c r="L31" i="2"/>
  <c r="K31" i="2"/>
  <c r="O31" i="2" s="1"/>
  <c r="J31" i="2"/>
  <c r="I31" i="2"/>
  <c r="H31" i="2"/>
  <c r="G31" i="2"/>
  <c r="F31" i="2"/>
  <c r="E31" i="2"/>
  <c r="D31" i="2"/>
  <c r="C31" i="2"/>
  <c r="B31" i="2"/>
  <c r="BA30" i="2"/>
  <c r="AY30" i="2"/>
  <c r="AX30" i="2"/>
  <c r="AW30" i="2"/>
  <c r="AV30" i="2"/>
  <c r="AU30" i="2"/>
  <c r="AT30" i="2"/>
  <c r="AS30" i="2"/>
  <c r="AR30" i="2"/>
  <c r="AQ30" i="2"/>
  <c r="AP30" i="2"/>
  <c r="AO30" i="2"/>
  <c r="AN30" i="2"/>
  <c r="AM30" i="2"/>
  <c r="AL30" i="2"/>
  <c r="AF30" i="2"/>
  <c r="AE30" i="2"/>
  <c r="AD30" i="2"/>
  <c r="AC30" i="2"/>
  <c r="AB30" i="2"/>
  <c r="AA30" i="2"/>
  <c r="Z30" i="2"/>
  <c r="Y30" i="2"/>
  <c r="X30" i="2"/>
  <c r="W30" i="2"/>
  <c r="V30" i="2"/>
  <c r="U30" i="2"/>
  <c r="T30" i="2"/>
  <c r="AH30" i="2" s="1"/>
  <c r="M30" i="2"/>
  <c r="L30" i="2"/>
  <c r="K30" i="2"/>
  <c r="O30" i="2" s="1"/>
  <c r="J30" i="2"/>
  <c r="I30" i="2"/>
  <c r="H30" i="2"/>
  <c r="G30" i="2"/>
  <c r="F30" i="2"/>
  <c r="E30" i="2"/>
  <c r="D30" i="2"/>
  <c r="C30" i="2"/>
  <c r="B30" i="2"/>
  <c r="BA29" i="2"/>
  <c r="AY29" i="2"/>
  <c r="AX29" i="2"/>
  <c r="AW29" i="2"/>
  <c r="AV29" i="2"/>
  <c r="AU29" i="2"/>
  <c r="AT29" i="2"/>
  <c r="AS29" i="2"/>
  <c r="AR29" i="2"/>
  <c r="AQ29" i="2"/>
  <c r="AP29" i="2"/>
  <c r="AO29" i="2"/>
  <c r="AN29" i="2"/>
  <c r="AM29" i="2"/>
  <c r="AL29" i="2"/>
  <c r="AF29" i="2"/>
  <c r="AE29" i="2"/>
  <c r="AD29" i="2"/>
  <c r="AC29" i="2"/>
  <c r="AB29" i="2"/>
  <c r="AA29" i="2"/>
  <c r="Z29" i="2"/>
  <c r="Y29" i="2"/>
  <c r="X29" i="2"/>
  <c r="W29" i="2"/>
  <c r="V29" i="2"/>
  <c r="U29" i="2"/>
  <c r="T29" i="2"/>
  <c r="AH29" i="2" s="1"/>
  <c r="M29" i="2"/>
  <c r="L29" i="2"/>
  <c r="K29" i="2"/>
  <c r="O29" i="2" s="1"/>
  <c r="J29" i="2"/>
  <c r="I29" i="2"/>
  <c r="H29" i="2"/>
  <c r="G29" i="2"/>
  <c r="F29" i="2"/>
  <c r="E29" i="2"/>
  <c r="D29" i="2"/>
  <c r="C29" i="2"/>
  <c r="B29" i="2"/>
  <c r="BA28" i="2"/>
  <c r="AY28" i="2"/>
  <c r="AX28" i="2"/>
  <c r="AW28" i="2"/>
  <c r="AV28" i="2"/>
  <c r="AU28" i="2"/>
  <c r="AT28" i="2"/>
  <c r="AS28" i="2"/>
  <c r="AR28" i="2"/>
  <c r="AQ28" i="2"/>
  <c r="AP28" i="2"/>
  <c r="AO28" i="2"/>
  <c r="AN28" i="2"/>
  <c r="AM28" i="2"/>
  <c r="AL28" i="2"/>
  <c r="AF28" i="2"/>
  <c r="AE28" i="2"/>
  <c r="AD28" i="2"/>
  <c r="AC28" i="2"/>
  <c r="AB28" i="2"/>
  <c r="AA28" i="2"/>
  <c r="Z28" i="2"/>
  <c r="Y28" i="2"/>
  <c r="X28" i="2"/>
  <c r="W28" i="2"/>
  <c r="V28" i="2"/>
  <c r="U28" i="2"/>
  <c r="T28" i="2"/>
  <c r="AH28" i="2" s="1"/>
  <c r="M28" i="2"/>
  <c r="L28" i="2"/>
  <c r="K28" i="2"/>
  <c r="O28" i="2" s="1"/>
  <c r="J28" i="2"/>
  <c r="I28" i="2"/>
  <c r="H28" i="2"/>
  <c r="G28" i="2"/>
  <c r="F28" i="2"/>
  <c r="E28" i="2"/>
  <c r="D28" i="2"/>
  <c r="C28" i="2"/>
  <c r="B28" i="2"/>
  <c r="BA27" i="2"/>
  <c r="AY27" i="2"/>
  <c r="AX27" i="2"/>
  <c r="AW27" i="2"/>
  <c r="AV27" i="2"/>
  <c r="AU27" i="2"/>
  <c r="AT27" i="2"/>
  <c r="AS27" i="2"/>
  <c r="AR27" i="2"/>
  <c r="AQ27" i="2"/>
  <c r="AP27" i="2"/>
  <c r="AO27" i="2"/>
  <c r="AN27" i="2"/>
  <c r="AM27" i="2"/>
  <c r="AL27" i="2"/>
  <c r="AF27" i="2"/>
  <c r="AE27" i="2"/>
  <c r="AD27" i="2"/>
  <c r="AC27" i="2"/>
  <c r="AB27" i="2"/>
  <c r="AA27" i="2"/>
  <c r="Z27" i="2"/>
  <c r="Y27" i="2"/>
  <c r="X27" i="2"/>
  <c r="W27" i="2"/>
  <c r="V27" i="2"/>
  <c r="U27" i="2"/>
  <c r="T27" i="2"/>
  <c r="AH27" i="2" s="1"/>
  <c r="M27" i="2"/>
  <c r="L27" i="2"/>
  <c r="K27" i="2"/>
  <c r="O27" i="2" s="1"/>
  <c r="J27" i="2"/>
  <c r="I27" i="2"/>
  <c r="H27" i="2"/>
  <c r="G27" i="2"/>
  <c r="F27" i="2"/>
  <c r="E27" i="2"/>
  <c r="D27" i="2"/>
  <c r="C27" i="2"/>
  <c r="B27" i="2"/>
  <c r="BA26" i="2"/>
  <c r="AY26" i="2"/>
  <c r="AX26" i="2"/>
  <c r="AW26" i="2"/>
  <c r="AV26" i="2"/>
  <c r="AU26" i="2"/>
  <c r="AT26" i="2"/>
  <c r="AS26" i="2"/>
  <c r="AR26" i="2"/>
  <c r="AQ26" i="2"/>
  <c r="AP26" i="2"/>
  <c r="AO26" i="2"/>
  <c r="AN26" i="2"/>
  <c r="AM26" i="2"/>
  <c r="AL26" i="2"/>
  <c r="AF26" i="2"/>
  <c r="AE26" i="2"/>
  <c r="AD26" i="2"/>
  <c r="AC26" i="2"/>
  <c r="AB26" i="2"/>
  <c r="AA26" i="2"/>
  <c r="Z26" i="2"/>
  <c r="Y26" i="2"/>
  <c r="X26" i="2"/>
  <c r="W26" i="2"/>
  <c r="V26" i="2"/>
  <c r="U26" i="2"/>
  <c r="T26" i="2"/>
  <c r="AH26" i="2" s="1"/>
  <c r="M26" i="2"/>
  <c r="L26" i="2"/>
  <c r="K26" i="2"/>
  <c r="O26" i="2" s="1"/>
  <c r="J26" i="2"/>
  <c r="I26" i="2"/>
  <c r="H26" i="2"/>
  <c r="G26" i="2"/>
  <c r="F26" i="2"/>
  <c r="E26" i="2"/>
  <c r="D26" i="2"/>
  <c r="C26" i="2"/>
  <c r="B26" i="2"/>
  <c r="BA25" i="2"/>
  <c r="AY25" i="2"/>
  <c r="AX25" i="2"/>
  <c r="AW25" i="2"/>
  <c r="AV25" i="2"/>
  <c r="AU25" i="2"/>
  <c r="AT25" i="2"/>
  <c r="AS25" i="2"/>
  <c r="AR25" i="2"/>
  <c r="AQ25" i="2"/>
  <c r="AP25" i="2"/>
  <c r="AO25" i="2"/>
  <c r="AN25" i="2"/>
  <c r="AM25" i="2"/>
  <c r="AL25" i="2"/>
  <c r="AF25" i="2"/>
  <c r="AE25" i="2"/>
  <c r="AD25" i="2"/>
  <c r="AC25" i="2"/>
  <c r="AB25" i="2"/>
  <c r="AA25" i="2"/>
  <c r="Z25" i="2"/>
  <c r="Y25" i="2"/>
  <c r="X25" i="2"/>
  <c r="W25" i="2"/>
  <c r="V25" i="2"/>
  <c r="U25" i="2"/>
  <c r="T25" i="2"/>
  <c r="AH25" i="2" s="1"/>
  <c r="M25" i="2"/>
  <c r="L25" i="2"/>
  <c r="K25" i="2"/>
  <c r="O25" i="2" s="1"/>
  <c r="J25" i="2"/>
  <c r="I25" i="2"/>
  <c r="H25" i="2"/>
  <c r="G25" i="2"/>
  <c r="F25" i="2"/>
  <c r="E25" i="2"/>
  <c r="D25" i="2"/>
  <c r="C25" i="2"/>
  <c r="B25" i="2"/>
  <c r="BA24" i="2"/>
  <c r="AY24" i="2"/>
  <c r="AX24" i="2"/>
  <c r="AW24" i="2"/>
  <c r="AV24" i="2"/>
  <c r="AU24" i="2"/>
  <c r="AT24" i="2"/>
  <c r="AS24" i="2"/>
  <c r="AR24" i="2"/>
  <c r="AQ24" i="2"/>
  <c r="AP24" i="2"/>
  <c r="AO24" i="2"/>
  <c r="AN24" i="2"/>
  <c r="AM24" i="2"/>
  <c r="AL24" i="2"/>
  <c r="AF24" i="2"/>
  <c r="AE24" i="2"/>
  <c r="AD24" i="2"/>
  <c r="AC24" i="2"/>
  <c r="AB24" i="2"/>
  <c r="AA24" i="2"/>
  <c r="Z24" i="2"/>
  <c r="Y24" i="2"/>
  <c r="X24" i="2"/>
  <c r="W24" i="2"/>
  <c r="V24" i="2"/>
  <c r="U24" i="2"/>
  <c r="T24" i="2"/>
  <c r="AH24" i="2" s="1"/>
  <c r="M24" i="2"/>
  <c r="L24" i="2"/>
  <c r="K24" i="2"/>
  <c r="O24" i="2" s="1"/>
  <c r="J24" i="2"/>
  <c r="I24" i="2"/>
  <c r="H24" i="2"/>
  <c r="G24" i="2"/>
  <c r="F24" i="2"/>
  <c r="E24" i="2"/>
  <c r="D24" i="2"/>
  <c r="C24" i="2"/>
  <c r="B24" i="2"/>
  <c r="BA23" i="2"/>
  <c r="AY23" i="2"/>
  <c r="AX23" i="2"/>
  <c r="AW23" i="2"/>
  <c r="AV23" i="2"/>
  <c r="AU23" i="2"/>
  <c r="AT23" i="2"/>
  <c r="AS23" i="2"/>
  <c r="AR23" i="2"/>
  <c r="AQ23" i="2"/>
  <c r="AP23" i="2"/>
  <c r="AO23" i="2"/>
  <c r="AN23" i="2"/>
  <c r="AM23" i="2"/>
  <c r="AL23" i="2"/>
  <c r="AF23" i="2"/>
  <c r="AE23" i="2"/>
  <c r="AD23" i="2"/>
  <c r="AC23" i="2"/>
  <c r="AB23" i="2"/>
  <c r="AA23" i="2"/>
  <c r="Z23" i="2"/>
  <c r="Y23" i="2"/>
  <c r="X23" i="2"/>
  <c r="W23" i="2"/>
  <c r="V23" i="2"/>
  <c r="U23" i="2"/>
  <c r="T23" i="2"/>
  <c r="AH23" i="2" s="1"/>
  <c r="M23" i="2"/>
  <c r="L23" i="2"/>
  <c r="K23" i="2"/>
  <c r="O23" i="2" s="1"/>
  <c r="J23" i="2"/>
  <c r="I23" i="2"/>
  <c r="H23" i="2"/>
  <c r="G23" i="2"/>
  <c r="F23" i="2"/>
  <c r="E23" i="2"/>
  <c r="D23" i="2"/>
  <c r="C23" i="2"/>
  <c r="B23" i="2"/>
  <c r="BA22" i="2"/>
  <c r="AY22" i="2"/>
  <c r="AX22" i="2"/>
  <c r="AW22" i="2"/>
  <c r="AV22" i="2"/>
  <c r="AU22" i="2"/>
  <c r="AT22" i="2"/>
  <c r="AS22" i="2"/>
  <c r="AR22" i="2"/>
  <c r="AQ22" i="2"/>
  <c r="AP22" i="2"/>
  <c r="AO22" i="2"/>
  <c r="AN22" i="2"/>
  <c r="AM22" i="2"/>
  <c r="AL22" i="2"/>
  <c r="AF22" i="2"/>
  <c r="AE22" i="2"/>
  <c r="AD22" i="2"/>
  <c r="AC22" i="2"/>
  <c r="AB22" i="2"/>
  <c r="AA22" i="2"/>
  <c r="Z22" i="2"/>
  <c r="Y22" i="2"/>
  <c r="X22" i="2"/>
  <c r="W22" i="2"/>
  <c r="V22" i="2"/>
  <c r="U22" i="2"/>
  <c r="T22" i="2"/>
  <c r="AH22" i="2" s="1"/>
  <c r="N22" i="2"/>
  <c r="M22" i="2"/>
  <c r="P22" i="2" s="1"/>
  <c r="L22" i="2"/>
  <c r="K22" i="2"/>
  <c r="O22" i="2" s="1"/>
  <c r="J22" i="2"/>
  <c r="I22" i="2"/>
  <c r="H22" i="2"/>
  <c r="G22" i="2"/>
  <c r="F22" i="2"/>
  <c r="E22" i="2"/>
  <c r="D22" i="2"/>
  <c r="C22" i="2"/>
  <c r="B22" i="2"/>
  <c r="BA21" i="2"/>
  <c r="AY21" i="2"/>
  <c r="AX21" i="2"/>
  <c r="AW21" i="2"/>
  <c r="AV21" i="2"/>
  <c r="AU21" i="2"/>
  <c r="AT21" i="2"/>
  <c r="AS21" i="2"/>
  <c r="AR21" i="2"/>
  <c r="AQ21" i="2"/>
  <c r="AP21" i="2"/>
  <c r="AO21" i="2"/>
  <c r="AN21" i="2"/>
  <c r="AM21" i="2"/>
  <c r="AL21" i="2"/>
  <c r="AH21" i="2"/>
  <c r="AF21" i="2"/>
  <c r="AE21" i="2"/>
  <c r="AD21" i="2"/>
  <c r="AC21" i="2"/>
  <c r="AB21" i="2"/>
  <c r="AA21" i="2"/>
  <c r="Z21" i="2"/>
  <c r="Y21" i="2"/>
  <c r="X21" i="2"/>
  <c r="W21" i="2"/>
  <c r="V21" i="2"/>
  <c r="U21" i="2"/>
  <c r="T21" i="2"/>
  <c r="M21" i="2"/>
  <c r="P21" i="2" s="1"/>
  <c r="L21" i="2"/>
  <c r="K21" i="2"/>
  <c r="O21" i="2" s="1"/>
  <c r="J21" i="2"/>
  <c r="I21" i="2"/>
  <c r="H21" i="2"/>
  <c r="G21" i="2"/>
  <c r="F21" i="2"/>
  <c r="E21" i="2"/>
  <c r="D21" i="2"/>
  <c r="C21" i="2"/>
  <c r="B21" i="2"/>
  <c r="BA20" i="2"/>
  <c r="AY20" i="2"/>
  <c r="AX20" i="2"/>
  <c r="AW20" i="2"/>
  <c r="AV20" i="2"/>
  <c r="AU20" i="2"/>
  <c r="AT20" i="2"/>
  <c r="AS20" i="2"/>
  <c r="AR20" i="2"/>
  <c r="AQ20" i="2"/>
  <c r="AP20" i="2"/>
  <c r="AO20" i="2"/>
  <c r="AN20" i="2"/>
  <c r="AM20" i="2"/>
  <c r="AL20" i="2"/>
  <c r="AF20" i="2"/>
  <c r="AE20" i="2"/>
  <c r="AD20" i="2"/>
  <c r="AC20" i="2"/>
  <c r="AB20" i="2"/>
  <c r="AA20" i="2"/>
  <c r="Z20" i="2"/>
  <c r="Y20" i="2"/>
  <c r="X20" i="2"/>
  <c r="W20" i="2"/>
  <c r="V20" i="2"/>
  <c r="U20" i="2"/>
  <c r="T20" i="2"/>
  <c r="AH20" i="2" s="1"/>
  <c r="N20" i="2"/>
  <c r="M20" i="2"/>
  <c r="P20" i="2" s="1"/>
  <c r="L20" i="2"/>
  <c r="K20" i="2"/>
  <c r="O20" i="2" s="1"/>
  <c r="J20" i="2"/>
  <c r="I20" i="2"/>
  <c r="H20" i="2"/>
  <c r="G20" i="2"/>
  <c r="F20" i="2"/>
  <c r="E20" i="2"/>
  <c r="D20" i="2"/>
  <c r="C20" i="2"/>
  <c r="B20" i="2"/>
  <c r="BA19" i="2"/>
  <c r="AY19" i="2"/>
  <c r="AX19" i="2"/>
  <c r="AW19" i="2"/>
  <c r="AV19" i="2"/>
  <c r="AU19" i="2"/>
  <c r="AT19" i="2"/>
  <c r="AS19" i="2"/>
  <c r="AR19" i="2"/>
  <c r="AQ19" i="2"/>
  <c r="AP19" i="2"/>
  <c r="AO19" i="2"/>
  <c r="AN19" i="2"/>
  <c r="AM19" i="2"/>
  <c r="AL19" i="2"/>
  <c r="AH19" i="2"/>
  <c r="AF19" i="2"/>
  <c r="AE19" i="2"/>
  <c r="AD19" i="2"/>
  <c r="AC19" i="2"/>
  <c r="AB19" i="2"/>
  <c r="AA19" i="2"/>
  <c r="Z19" i="2"/>
  <c r="Y19" i="2"/>
  <c r="X19" i="2"/>
  <c r="W19" i="2"/>
  <c r="V19" i="2"/>
  <c r="U19" i="2"/>
  <c r="T19" i="2"/>
  <c r="M19" i="2"/>
  <c r="P19" i="2" s="1"/>
  <c r="L19" i="2"/>
  <c r="K19" i="2"/>
  <c r="O19" i="2" s="1"/>
  <c r="J19" i="2"/>
  <c r="I19" i="2"/>
  <c r="H19" i="2"/>
  <c r="G19" i="2"/>
  <c r="F19" i="2"/>
  <c r="E19" i="2"/>
  <c r="D19" i="2"/>
  <c r="C19" i="2"/>
  <c r="B19" i="2"/>
  <c r="BA18" i="2"/>
  <c r="AY18" i="2"/>
  <c r="AX18" i="2"/>
  <c r="AW18" i="2"/>
  <c r="AV18" i="2"/>
  <c r="AU18" i="2"/>
  <c r="AT18" i="2"/>
  <c r="AS18" i="2"/>
  <c r="AR18" i="2"/>
  <c r="AQ18" i="2"/>
  <c r="AP18" i="2"/>
  <c r="AO18" i="2"/>
  <c r="AN18" i="2"/>
  <c r="AM18" i="2"/>
  <c r="AL18" i="2"/>
  <c r="AF18" i="2"/>
  <c r="AE18" i="2"/>
  <c r="AD18" i="2"/>
  <c r="AC18" i="2"/>
  <c r="AB18" i="2"/>
  <c r="AA18" i="2"/>
  <c r="Z18" i="2"/>
  <c r="Y18" i="2"/>
  <c r="X18" i="2"/>
  <c r="W18" i="2"/>
  <c r="V18" i="2"/>
  <c r="U18" i="2"/>
  <c r="T18" i="2"/>
  <c r="AH18" i="2" s="1"/>
  <c r="N18" i="2"/>
  <c r="M18" i="2"/>
  <c r="P18" i="2" s="1"/>
  <c r="L18" i="2"/>
  <c r="K18" i="2"/>
  <c r="O18" i="2" s="1"/>
  <c r="J18" i="2"/>
  <c r="I18" i="2"/>
  <c r="H18" i="2"/>
  <c r="G18" i="2"/>
  <c r="F18" i="2"/>
  <c r="E18" i="2"/>
  <c r="D18" i="2"/>
  <c r="C18" i="2"/>
  <c r="B18" i="2"/>
  <c r="BA17" i="2"/>
  <c r="AY17" i="2"/>
  <c r="AX17" i="2"/>
  <c r="AW17" i="2"/>
  <c r="AV17" i="2"/>
  <c r="AU17" i="2"/>
  <c r="AT17" i="2"/>
  <c r="AS17" i="2"/>
  <c r="AR17" i="2"/>
  <c r="AQ17" i="2"/>
  <c r="AP17" i="2"/>
  <c r="AO17" i="2"/>
  <c r="AN17" i="2"/>
  <c r="AM17" i="2"/>
  <c r="AL17" i="2"/>
  <c r="AH17" i="2"/>
  <c r="AF17" i="2"/>
  <c r="AE17" i="2"/>
  <c r="AD17" i="2"/>
  <c r="AC17" i="2"/>
  <c r="AB17" i="2"/>
  <c r="AA17" i="2"/>
  <c r="Z17" i="2"/>
  <c r="Y17" i="2"/>
  <c r="X17" i="2"/>
  <c r="W17" i="2"/>
  <c r="V17" i="2"/>
  <c r="U17" i="2"/>
  <c r="T17" i="2"/>
  <c r="M17" i="2"/>
  <c r="P17" i="2" s="1"/>
  <c r="L17" i="2"/>
  <c r="K17" i="2"/>
  <c r="O17" i="2" s="1"/>
  <c r="J17" i="2"/>
  <c r="I17" i="2"/>
  <c r="H17" i="2"/>
  <c r="G17" i="2"/>
  <c r="F17" i="2"/>
  <c r="E17" i="2"/>
  <c r="D17" i="2"/>
  <c r="C17" i="2"/>
  <c r="B17" i="2"/>
  <c r="BA16" i="2"/>
  <c r="AY16" i="2"/>
  <c r="AX16" i="2"/>
  <c r="AW16" i="2"/>
  <c r="AV16" i="2"/>
  <c r="AU16" i="2"/>
  <c r="AT16" i="2"/>
  <c r="AS16" i="2"/>
  <c r="AR16" i="2"/>
  <c r="AQ16" i="2"/>
  <c r="AP16" i="2"/>
  <c r="AO16" i="2"/>
  <c r="AN16" i="2"/>
  <c r="AM16" i="2"/>
  <c r="AL16" i="2"/>
  <c r="AF16" i="2"/>
  <c r="AE16" i="2"/>
  <c r="AD16" i="2"/>
  <c r="AC16" i="2"/>
  <c r="AB16" i="2"/>
  <c r="AA16" i="2"/>
  <c r="Z16" i="2"/>
  <c r="Y16" i="2"/>
  <c r="X16" i="2"/>
  <c r="W16" i="2"/>
  <c r="V16" i="2"/>
  <c r="U16" i="2"/>
  <c r="T16" i="2"/>
  <c r="AH16" i="2" s="1"/>
  <c r="N16" i="2"/>
  <c r="M16" i="2"/>
  <c r="P16" i="2" s="1"/>
  <c r="L16" i="2"/>
  <c r="K16" i="2"/>
  <c r="O16" i="2" s="1"/>
  <c r="J16" i="2"/>
  <c r="I16" i="2"/>
  <c r="H16" i="2"/>
  <c r="G16" i="2"/>
  <c r="F16" i="2"/>
  <c r="E16" i="2"/>
  <c r="D16" i="2"/>
  <c r="C16" i="2"/>
  <c r="B16" i="2"/>
  <c r="BA15" i="2"/>
  <c r="AY15" i="2"/>
  <c r="AX15" i="2"/>
  <c r="AW15" i="2"/>
  <c r="AV15" i="2"/>
  <c r="AU15" i="2"/>
  <c r="AT15" i="2"/>
  <c r="AS15" i="2"/>
  <c r="AR15" i="2"/>
  <c r="AQ15" i="2"/>
  <c r="AP15" i="2"/>
  <c r="AO15" i="2"/>
  <c r="AN15" i="2"/>
  <c r="AM15" i="2"/>
  <c r="AL15" i="2"/>
  <c r="AH15" i="2"/>
  <c r="AF15" i="2"/>
  <c r="AE15" i="2"/>
  <c r="AD15" i="2"/>
  <c r="AC15" i="2"/>
  <c r="AB15" i="2"/>
  <c r="AA15" i="2"/>
  <c r="Z15" i="2"/>
  <c r="Y15" i="2"/>
  <c r="X15" i="2"/>
  <c r="W15" i="2"/>
  <c r="V15" i="2"/>
  <c r="U15" i="2"/>
  <c r="T15" i="2"/>
  <c r="M15" i="2"/>
  <c r="P15" i="2" s="1"/>
  <c r="L15" i="2"/>
  <c r="K15" i="2"/>
  <c r="O15" i="2" s="1"/>
  <c r="J15" i="2"/>
  <c r="I15" i="2"/>
  <c r="H15" i="2"/>
  <c r="G15" i="2"/>
  <c r="F15" i="2"/>
  <c r="E15" i="2"/>
  <c r="D15" i="2"/>
  <c r="C15" i="2"/>
  <c r="B15" i="2"/>
  <c r="BA14" i="2"/>
  <c r="AY14" i="2"/>
  <c r="AX14" i="2"/>
  <c r="AW14" i="2"/>
  <c r="AV14" i="2"/>
  <c r="AU14" i="2"/>
  <c r="AT14" i="2"/>
  <c r="AS14" i="2"/>
  <c r="AR14" i="2"/>
  <c r="AQ14" i="2"/>
  <c r="AP14" i="2"/>
  <c r="AO14" i="2"/>
  <c r="AN14" i="2"/>
  <c r="AM14" i="2"/>
  <c r="AL14" i="2"/>
  <c r="AF14" i="2"/>
  <c r="AE14" i="2"/>
  <c r="AD14" i="2"/>
  <c r="AC14" i="2"/>
  <c r="AB14" i="2"/>
  <c r="AA14" i="2"/>
  <c r="Z14" i="2"/>
  <c r="Y14" i="2"/>
  <c r="X14" i="2"/>
  <c r="W14" i="2"/>
  <c r="V14" i="2"/>
  <c r="U14" i="2"/>
  <c r="T14" i="2"/>
  <c r="AH14" i="2" s="1"/>
  <c r="N14" i="2"/>
  <c r="M14" i="2"/>
  <c r="P14" i="2" s="1"/>
  <c r="L14" i="2"/>
  <c r="K14" i="2"/>
  <c r="O14" i="2" s="1"/>
  <c r="J14" i="2"/>
  <c r="I14" i="2"/>
  <c r="H14" i="2"/>
  <c r="G14" i="2"/>
  <c r="F14" i="2"/>
  <c r="E14" i="2"/>
  <c r="D14" i="2"/>
  <c r="C14" i="2"/>
  <c r="B14" i="2"/>
  <c r="BA13" i="2"/>
  <c r="AY13" i="2"/>
  <c r="AX13" i="2"/>
  <c r="AW13" i="2"/>
  <c r="AV13" i="2"/>
  <c r="AU13" i="2"/>
  <c r="AT13" i="2"/>
  <c r="AS13" i="2"/>
  <c r="AR13" i="2"/>
  <c r="AQ13" i="2"/>
  <c r="AP13" i="2"/>
  <c r="AO13" i="2"/>
  <c r="AN13" i="2"/>
  <c r="AM13" i="2"/>
  <c r="AL13" i="2"/>
  <c r="AH13" i="2"/>
  <c r="AF13" i="2"/>
  <c r="AE13" i="2"/>
  <c r="AD13" i="2"/>
  <c r="AC13" i="2"/>
  <c r="AB13" i="2"/>
  <c r="AA13" i="2"/>
  <c r="Z13" i="2"/>
  <c r="Y13" i="2"/>
  <c r="X13" i="2"/>
  <c r="W13" i="2"/>
  <c r="V13" i="2"/>
  <c r="U13" i="2"/>
  <c r="T13" i="2"/>
  <c r="M13" i="2"/>
  <c r="P13" i="2" s="1"/>
  <c r="L13" i="2"/>
  <c r="K13" i="2"/>
  <c r="O13" i="2" s="1"/>
  <c r="J13" i="2"/>
  <c r="I13" i="2"/>
  <c r="H13" i="2"/>
  <c r="G13" i="2"/>
  <c r="F13" i="2"/>
  <c r="E13" i="2"/>
  <c r="D13" i="2"/>
  <c r="C13" i="2"/>
  <c r="B13" i="2"/>
  <c r="BA12" i="2"/>
  <c r="AY12" i="2"/>
  <c r="AX12" i="2"/>
  <c r="AW12" i="2"/>
  <c r="AV12" i="2"/>
  <c r="AU12" i="2"/>
  <c r="AT12" i="2"/>
  <c r="AS12" i="2"/>
  <c r="AR12" i="2"/>
  <c r="AQ12" i="2"/>
  <c r="AP12" i="2"/>
  <c r="AO12" i="2"/>
  <c r="AN12" i="2"/>
  <c r="AM12" i="2"/>
  <c r="AL12" i="2"/>
  <c r="AF12" i="2"/>
  <c r="AE12" i="2"/>
  <c r="AD12" i="2"/>
  <c r="AC12" i="2"/>
  <c r="AB12" i="2"/>
  <c r="AA12" i="2"/>
  <c r="Z12" i="2"/>
  <c r="Y12" i="2"/>
  <c r="X12" i="2"/>
  <c r="W12" i="2"/>
  <c r="V12" i="2"/>
  <c r="U12" i="2"/>
  <c r="T12" i="2"/>
  <c r="AH12" i="2" s="1"/>
  <c r="N12" i="2"/>
  <c r="M12" i="2"/>
  <c r="P12" i="2" s="1"/>
  <c r="L12" i="2"/>
  <c r="K12" i="2"/>
  <c r="O12" i="2" s="1"/>
  <c r="J12" i="2"/>
  <c r="I12" i="2"/>
  <c r="H12" i="2"/>
  <c r="G12" i="2"/>
  <c r="F12" i="2"/>
  <c r="E12" i="2"/>
  <c r="D12" i="2"/>
  <c r="C12" i="2"/>
  <c r="B12" i="2"/>
  <c r="BA11" i="2"/>
  <c r="AY11" i="2"/>
  <c r="AX11" i="2"/>
  <c r="AW11" i="2"/>
  <c r="AV11" i="2"/>
  <c r="AU11" i="2"/>
  <c r="AT11" i="2"/>
  <c r="AS11" i="2"/>
  <c r="AR11" i="2"/>
  <c r="AQ11" i="2"/>
  <c r="AP11" i="2"/>
  <c r="AO11" i="2"/>
  <c r="AN11" i="2"/>
  <c r="AM11" i="2"/>
  <c r="AL11" i="2"/>
  <c r="AH11" i="2"/>
  <c r="AF11" i="2"/>
  <c r="AE11" i="2"/>
  <c r="AD11" i="2"/>
  <c r="AC11" i="2"/>
  <c r="AB11" i="2"/>
  <c r="AA11" i="2"/>
  <c r="Z11" i="2"/>
  <c r="Y11" i="2"/>
  <c r="X11" i="2"/>
  <c r="W11" i="2"/>
  <c r="V11" i="2"/>
  <c r="U11" i="2"/>
  <c r="T11" i="2"/>
  <c r="M11" i="2"/>
  <c r="P11" i="2" s="1"/>
  <c r="L11" i="2"/>
  <c r="K11" i="2"/>
  <c r="O11" i="2" s="1"/>
  <c r="J11" i="2"/>
  <c r="I11" i="2"/>
  <c r="H11" i="2"/>
  <c r="G11" i="2"/>
  <c r="F11" i="2"/>
  <c r="E11" i="2"/>
  <c r="D11" i="2"/>
  <c r="C11" i="2"/>
  <c r="B11" i="2"/>
  <c r="BA10" i="2"/>
  <c r="AY10" i="2"/>
  <c r="AX10" i="2"/>
  <c r="AW10" i="2"/>
  <c r="AV10" i="2"/>
  <c r="AU10" i="2"/>
  <c r="AT10" i="2"/>
  <c r="AS10" i="2"/>
  <c r="AR10" i="2"/>
  <c r="AQ10" i="2"/>
  <c r="AP10" i="2"/>
  <c r="AO10" i="2"/>
  <c r="AN10" i="2"/>
  <c r="AM10" i="2"/>
  <c r="AL10" i="2"/>
  <c r="AF10" i="2"/>
  <c r="AE10" i="2"/>
  <c r="AD10" i="2"/>
  <c r="AC10" i="2"/>
  <c r="AB10" i="2"/>
  <c r="AA10" i="2"/>
  <c r="Z10" i="2"/>
  <c r="Y10" i="2"/>
  <c r="X10" i="2"/>
  <c r="W10" i="2"/>
  <c r="V10" i="2"/>
  <c r="U10" i="2"/>
  <c r="T10" i="2"/>
  <c r="AH10" i="2" s="1"/>
  <c r="N10" i="2"/>
  <c r="M10" i="2"/>
  <c r="P10" i="2" s="1"/>
  <c r="L10" i="2"/>
  <c r="K10" i="2"/>
  <c r="O10" i="2" s="1"/>
  <c r="J10" i="2"/>
  <c r="I10" i="2"/>
  <c r="H10" i="2"/>
  <c r="G10" i="2"/>
  <c r="F10" i="2"/>
  <c r="E10" i="2"/>
  <c r="D10" i="2"/>
  <c r="C10" i="2"/>
  <c r="B10" i="2"/>
  <c r="BA9" i="2"/>
  <c r="AY9" i="2"/>
  <c r="AX9" i="2"/>
  <c r="AW9" i="2"/>
  <c r="AV9" i="2"/>
  <c r="AU9" i="2"/>
  <c r="AT9" i="2"/>
  <c r="AS9" i="2"/>
  <c r="AR9" i="2"/>
  <c r="AQ9" i="2"/>
  <c r="AP9" i="2"/>
  <c r="AO9" i="2"/>
  <c r="AN9" i="2"/>
  <c r="AM9" i="2"/>
  <c r="AL9" i="2"/>
  <c r="AH9" i="2"/>
  <c r="AF9" i="2"/>
  <c r="AE9" i="2"/>
  <c r="AD9" i="2"/>
  <c r="AC9" i="2"/>
  <c r="AB9" i="2"/>
  <c r="AA9" i="2"/>
  <c r="Z9" i="2"/>
  <c r="Y9" i="2"/>
  <c r="X9" i="2"/>
  <c r="W9" i="2"/>
  <c r="V9" i="2"/>
  <c r="U9" i="2"/>
  <c r="T9" i="2"/>
  <c r="M9" i="2"/>
  <c r="P9" i="2" s="1"/>
  <c r="L9" i="2"/>
  <c r="K9" i="2"/>
  <c r="O9" i="2" s="1"/>
  <c r="J9" i="2"/>
  <c r="I9" i="2"/>
  <c r="H9" i="2"/>
  <c r="G9" i="2"/>
  <c r="F9" i="2"/>
  <c r="E9" i="2"/>
  <c r="D9" i="2"/>
  <c r="C9" i="2"/>
  <c r="B9" i="2"/>
  <c r="BA8" i="2"/>
  <c r="AY8" i="2"/>
  <c r="AX8" i="2"/>
  <c r="AW8" i="2"/>
  <c r="AV8" i="2"/>
  <c r="AU8" i="2"/>
  <c r="AT8" i="2"/>
  <c r="AS8" i="2"/>
  <c r="AR8" i="2"/>
  <c r="AQ8" i="2"/>
  <c r="AP8" i="2"/>
  <c r="AO8" i="2"/>
  <c r="AN8" i="2"/>
  <c r="AM8" i="2"/>
  <c r="AL8" i="2"/>
  <c r="AF8" i="2"/>
  <c r="AE8" i="2"/>
  <c r="AD8" i="2"/>
  <c r="AC8" i="2"/>
  <c r="AB8" i="2"/>
  <c r="AA8" i="2"/>
  <c r="Z8" i="2"/>
  <c r="Y8" i="2"/>
  <c r="X8" i="2"/>
  <c r="W8" i="2"/>
  <c r="V8" i="2"/>
  <c r="U8" i="2"/>
  <c r="T8" i="2"/>
  <c r="AH8" i="2" s="1"/>
  <c r="N8" i="2"/>
  <c r="M8" i="2"/>
  <c r="P8" i="2" s="1"/>
  <c r="L8" i="2"/>
  <c r="K8" i="2"/>
  <c r="O8" i="2" s="1"/>
  <c r="J8" i="2"/>
  <c r="I8" i="2"/>
  <c r="H8" i="2"/>
  <c r="G8" i="2"/>
  <c r="F8" i="2"/>
  <c r="E8" i="2"/>
  <c r="D8" i="2"/>
  <c r="C8" i="2"/>
  <c r="B8" i="2"/>
  <c r="BA7" i="2"/>
  <c r="AY7" i="2"/>
  <c r="AX7" i="2"/>
  <c r="AW7" i="2"/>
  <c r="AV7" i="2"/>
  <c r="AU7" i="2"/>
  <c r="AT7" i="2"/>
  <c r="AS7" i="2"/>
  <c r="AR7" i="2"/>
  <c r="AQ7" i="2"/>
  <c r="AP7" i="2"/>
  <c r="AO7" i="2"/>
  <c r="AN7" i="2"/>
  <c r="AM7" i="2"/>
  <c r="AL7" i="2"/>
  <c r="AH7" i="2"/>
  <c r="AF7" i="2"/>
  <c r="AE7" i="2"/>
  <c r="AD7" i="2"/>
  <c r="AC7" i="2"/>
  <c r="AB7" i="2"/>
  <c r="AA7" i="2"/>
  <c r="Z7" i="2"/>
  <c r="Y7" i="2"/>
  <c r="X7" i="2"/>
  <c r="W7" i="2"/>
  <c r="V7" i="2"/>
  <c r="U7" i="2"/>
  <c r="T7" i="2"/>
  <c r="M7" i="2"/>
  <c r="P7" i="2" s="1"/>
  <c r="L7" i="2"/>
  <c r="K7" i="2"/>
  <c r="O7" i="2" s="1"/>
  <c r="J7" i="2"/>
  <c r="I7" i="2"/>
  <c r="H7" i="2"/>
  <c r="G7" i="2"/>
  <c r="F7" i="2"/>
  <c r="E7" i="2"/>
  <c r="D7" i="2"/>
  <c r="C7" i="2"/>
  <c r="B7" i="2"/>
  <c r="BA6" i="2"/>
  <c r="AY6" i="2"/>
  <c r="AX6" i="2"/>
  <c r="AW6" i="2"/>
  <c r="AV6" i="2"/>
  <c r="AU6" i="2"/>
  <c r="AT6" i="2"/>
  <c r="AS6" i="2"/>
  <c r="AR6" i="2"/>
  <c r="AQ6" i="2"/>
  <c r="AP6" i="2"/>
  <c r="AO6" i="2"/>
  <c r="AN6" i="2"/>
  <c r="AM6" i="2"/>
  <c r="AL6" i="2"/>
  <c r="AF6" i="2"/>
  <c r="AE6" i="2"/>
  <c r="AD6" i="2"/>
  <c r="AC6" i="2"/>
  <c r="AB6" i="2"/>
  <c r="AA6" i="2"/>
  <c r="Z6" i="2"/>
  <c r="Y6" i="2"/>
  <c r="X6" i="2"/>
  <c r="W6" i="2"/>
  <c r="V6" i="2"/>
  <c r="U6" i="2"/>
  <c r="T6" i="2"/>
  <c r="AH6" i="2" s="1"/>
  <c r="N6" i="2"/>
  <c r="M6" i="2"/>
  <c r="P6" i="2" s="1"/>
  <c r="L6" i="2"/>
  <c r="K6" i="2"/>
  <c r="O6" i="2" s="1"/>
  <c r="J6" i="2"/>
  <c r="I6" i="2"/>
  <c r="H6" i="2"/>
  <c r="G6" i="2"/>
  <c r="F6" i="2"/>
  <c r="E6" i="2"/>
  <c r="D6" i="2"/>
  <c r="C6" i="2"/>
  <c r="B6" i="2"/>
  <c r="BA5" i="2"/>
  <c r="AY5" i="2"/>
  <c r="AX5" i="2"/>
  <c r="AW5" i="2"/>
  <c r="AV5" i="2"/>
  <c r="AU5" i="2"/>
  <c r="AT5" i="2"/>
  <c r="AS5" i="2"/>
  <c r="AR5" i="2"/>
  <c r="AQ5" i="2"/>
  <c r="AP5" i="2"/>
  <c r="AO5" i="2"/>
  <c r="AN5" i="2"/>
  <c r="AM5" i="2"/>
  <c r="AL5" i="2"/>
  <c r="AH5" i="2"/>
  <c r="AF5" i="2"/>
  <c r="AE5" i="2"/>
  <c r="AD5" i="2"/>
  <c r="AC5" i="2"/>
  <c r="AB5" i="2"/>
  <c r="AA5" i="2"/>
  <c r="Z5" i="2"/>
  <c r="Y5" i="2"/>
  <c r="X5" i="2"/>
  <c r="W5" i="2"/>
  <c r="V5" i="2"/>
  <c r="U5" i="2"/>
  <c r="T5" i="2"/>
  <c r="M5" i="2"/>
  <c r="P5" i="2" s="1"/>
  <c r="L5" i="2"/>
  <c r="K5" i="2"/>
  <c r="O5" i="2" s="1"/>
  <c r="J5" i="2"/>
  <c r="I5" i="2"/>
  <c r="H5" i="2"/>
  <c r="G5" i="2"/>
  <c r="F5" i="2"/>
  <c r="E5" i="2"/>
  <c r="D5" i="2"/>
  <c r="C5" i="2"/>
  <c r="B5" i="2"/>
  <c r="BA4" i="2"/>
  <c r="AY4" i="2"/>
  <c r="AX4" i="2"/>
  <c r="AW4" i="2"/>
  <c r="AV4" i="2"/>
  <c r="AU4" i="2"/>
  <c r="AT4" i="2"/>
  <c r="AS4" i="2"/>
  <c r="AR4" i="2"/>
  <c r="AQ4" i="2"/>
  <c r="AP4" i="2"/>
  <c r="AO4" i="2"/>
  <c r="AN4" i="2"/>
  <c r="AM4" i="2"/>
  <c r="AL4" i="2"/>
  <c r="AF4" i="2"/>
  <c r="AE4" i="2"/>
  <c r="AD4" i="2"/>
  <c r="AC4" i="2"/>
  <c r="AB4" i="2"/>
  <c r="AA4" i="2"/>
  <c r="Z4" i="2"/>
  <c r="Y4" i="2"/>
  <c r="X4" i="2"/>
  <c r="W4" i="2"/>
  <c r="V4" i="2"/>
  <c r="U4" i="2"/>
  <c r="T4" i="2"/>
  <c r="AH4" i="2" s="1"/>
  <c r="N4" i="2"/>
  <c r="M4" i="2"/>
  <c r="P4" i="2" s="1"/>
  <c r="L4" i="2"/>
  <c r="K4" i="2"/>
  <c r="O4" i="2" s="1"/>
  <c r="J4" i="2"/>
  <c r="I4" i="2"/>
  <c r="H4" i="2"/>
  <c r="G4" i="2"/>
  <c r="F4" i="2"/>
  <c r="E4" i="2"/>
  <c r="D4" i="2"/>
  <c r="C4" i="2"/>
  <c r="B4" i="2"/>
  <c r="BA3" i="2"/>
  <c r="AY3" i="2"/>
  <c r="AX3" i="2"/>
  <c r="AW3" i="2"/>
  <c r="AV3" i="2"/>
  <c r="AU3" i="2"/>
  <c r="AT3" i="2"/>
  <c r="AS3" i="2"/>
  <c r="AR3" i="2"/>
  <c r="AQ3" i="2"/>
  <c r="AP3" i="2"/>
  <c r="AO3" i="2"/>
  <c r="AN3" i="2"/>
  <c r="AM3" i="2"/>
  <c r="AL3" i="2"/>
  <c r="AH3" i="2"/>
  <c r="AF3" i="2"/>
  <c r="AE3" i="2"/>
  <c r="AD3" i="2"/>
  <c r="AC3" i="2"/>
  <c r="AB3" i="2"/>
  <c r="AA3" i="2"/>
  <c r="Z3" i="2"/>
  <c r="Y3" i="2"/>
  <c r="X3" i="2"/>
  <c r="W3" i="2"/>
  <c r="V3" i="2"/>
  <c r="U3" i="2"/>
  <c r="T3" i="2"/>
  <c r="M3" i="2"/>
  <c r="P3" i="2" s="1"/>
  <c r="L3" i="2"/>
  <c r="K3" i="2"/>
  <c r="O3" i="2" s="1"/>
  <c r="J3" i="2"/>
  <c r="H3" i="2"/>
  <c r="G3" i="2"/>
  <c r="F3" i="2"/>
  <c r="E3" i="2"/>
  <c r="D3" i="2"/>
  <c r="C3" i="2"/>
  <c r="B3" i="2"/>
  <c r="AY2" i="2"/>
  <c r="AX2" i="2"/>
  <c r="AW2" i="2"/>
  <c r="AV2" i="2"/>
  <c r="AU2" i="2"/>
  <c r="AT2" i="2"/>
  <c r="AS2" i="2"/>
  <c r="AR2" i="2"/>
  <c r="AQ2" i="2"/>
  <c r="AP2" i="2"/>
  <c r="AO2" i="2"/>
  <c r="AN2" i="2"/>
  <c r="AM2" i="2"/>
  <c r="AL2" i="2"/>
  <c r="AF2" i="2"/>
  <c r="AE2" i="2"/>
  <c r="AD2" i="2"/>
  <c r="AC2" i="2"/>
  <c r="AB2" i="2"/>
  <c r="AA2" i="2"/>
  <c r="Z2" i="2"/>
  <c r="Y2" i="2"/>
  <c r="X2" i="2"/>
  <c r="W2" i="2"/>
  <c r="V2" i="2"/>
  <c r="U2" i="2"/>
  <c r="T2" i="2"/>
  <c r="AX54" i="1"/>
  <c r="AW54" i="1"/>
  <c r="AV54" i="1"/>
  <c r="AU54" i="1"/>
  <c r="AT54" i="1"/>
  <c r="AS54" i="1"/>
  <c r="AR54" i="1"/>
  <c r="AQ54" i="1"/>
  <c r="AP54" i="1"/>
  <c r="AO54" i="1"/>
  <c r="AN54" i="1"/>
  <c r="AM54" i="1"/>
  <c r="AL54" i="1"/>
  <c r="AK54" i="1"/>
  <c r="AJ54" i="1"/>
  <c r="L54" i="1"/>
  <c r="O54" i="1" s="1"/>
  <c r="K54" i="1"/>
  <c r="J54" i="1"/>
  <c r="N54" i="1" s="1"/>
  <c r="I54" i="1"/>
  <c r="G54" i="1"/>
  <c r="F54" i="1"/>
  <c r="E54" i="1"/>
  <c r="D54" i="1"/>
  <c r="C54" i="1"/>
  <c r="B54" i="1"/>
  <c r="AX53" i="1"/>
  <c r="AZ53" i="1" s="1"/>
  <c r="AW53" i="1"/>
  <c r="AV53" i="1"/>
  <c r="AU53" i="1"/>
  <c r="AT53" i="1"/>
  <c r="AS53" i="1"/>
  <c r="AR53" i="1"/>
  <c r="AQ53" i="1"/>
  <c r="AP53" i="1"/>
  <c r="AO53" i="1"/>
  <c r="AN53" i="1"/>
  <c r="AM53" i="1"/>
  <c r="AL53" i="1"/>
  <c r="AK53" i="1"/>
  <c r="AJ53" i="1"/>
  <c r="AE53" i="1"/>
  <c r="AD53" i="1"/>
  <c r="AC53" i="1"/>
  <c r="AB53" i="1"/>
  <c r="AA53" i="1"/>
  <c r="Z53" i="1"/>
  <c r="Y53" i="1"/>
  <c r="X53" i="1"/>
  <c r="W53" i="1"/>
  <c r="V53" i="1"/>
  <c r="U53" i="1"/>
  <c r="T53" i="1"/>
  <c r="S53" i="1"/>
  <c r="AG53" i="1" s="1"/>
  <c r="R53" i="1"/>
  <c r="N53" i="1"/>
  <c r="L53" i="1"/>
  <c r="K53" i="1"/>
  <c r="J53" i="1"/>
  <c r="O53" i="1" s="1"/>
  <c r="I53" i="1"/>
  <c r="G53" i="1"/>
  <c r="F53" i="1"/>
  <c r="E53" i="1"/>
  <c r="D53" i="1"/>
  <c r="C53" i="1"/>
  <c r="B53" i="1"/>
  <c r="AZ52" i="1"/>
  <c r="AX52" i="1"/>
  <c r="AW52" i="1"/>
  <c r="AV52" i="1"/>
  <c r="AU52" i="1"/>
  <c r="AT52" i="1"/>
  <c r="AS52" i="1"/>
  <c r="AR52" i="1"/>
  <c r="AQ52" i="1"/>
  <c r="AP52" i="1"/>
  <c r="AO52" i="1"/>
  <c r="AN52" i="1"/>
  <c r="AM52" i="1"/>
  <c r="AL52" i="1"/>
  <c r="AK52" i="1"/>
  <c r="AJ52" i="1"/>
  <c r="AG52" i="1"/>
  <c r="AE52" i="1"/>
  <c r="AD52" i="1"/>
  <c r="AC52" i="1"/>
  <c r="AB52" i="1"/>
  <c r="AA52" i="1"/>
  <c r="Z52" i="1"/>
  <c r="Y52" i="1"/>
  <c r="X52" i="1"/>
  <c r="W52" i="1"/>
  <c r="V52" i="1"/>
  <c r="U52" i="1"/>
  <c r="T52" i="1"/>
  <c r="S52" i="1"/>
  <c r="R52" i="1"/>
  <c r="N52" i="1"/>
  <c r="L52" i="1"/>
  <c r="K52" i="1"/>
  <c r="J52" i="1"/>
  <c r="O52" i="1" s="1"/>
  <c r="I52" i="1"/>
  <c r="G52" i="1"/>
  <c r="F52" i="1"/>
  <c r="E52" i="1"/>
  <c r="D52" i="1"/>
  <c r="C52" i="1"/>
  <c r="B52" i="1"/>
  <c r="AX51" i="1"/>
  <c r="AW51" i="1"/>
  <c r="AV51" i="1"/>
  <c r="AU51" i="1"/>
  <c r="AT51" i="1"/>
  <c r="AS51" i="1"/>
  <c r="AR51" i="1"/>
  <c r="AQ51" i="1"/>
  <c r="AP51" i="1"/>
  <c r="AO51" i="1"/>
  <c r="AN51" i="1"/>
  <c r="AM51" i="1"/>
  <c r="AL51" i="1"/>
  <c r="AK51" i="1"/>
  <c r="AJ51" i="1"/>
  <c r="AE51" i="1"/>
  <c r="AD51" i="1"/>
  <c r="AC51" i="1"/>
  <c r="AB51" i="1"/>
  <c r="AA51" i="1"/>
  <c r="Z51" i="1"/>
  <c r="Y51" i="1"/>
  <c r="X51" i="1"/>
  <c r="W51" i="1"/>
  <c r="V51" i="1"/>
  <c r="U51" i="1"/>
  <c r="T51" i="1"/>
  <c r="S51" i="1"/>
  <c r="AG51" i="1" s="1"/>
  <c r="R51" i="1"/>
  <c r="O51" i="1"/>
  <c r="L51" i="1"/>
  <c r="K51" i="1"/>
  <c r="J51" i="1"/>
  <c r="N51" i="1" s="1"/>
  <c r="I51" i="1"/>
  <c r="G51" i="1"/>
  <c r="F51" i="1"/>
  <c r="E51" i="1"/>
  <c r="D51" i="1"/>
  <c r="C51" i="1"/>
  <c r="B51" i="1"/>
  <c r="AX50" i="1"/>
  <c r="AZ50" i="1" s="1"/>
  <c r="AW50" i="1"/>
  <c r="AV50" i="1"/>
  <c r="AU50" i="1"/>
  <c r="AT50" i="1"/>
  <c r="AS50" i="1"/>
  <c r="AR50" i="1"/>
  <c r="AQ50" i="1"/>
  <c r="AP50" i="1"/>
  <c r="AO50" i="1"/>
  <c r="AN50" i="1"/>
  <c r="AM50" i="1"/>
  <c r="AL50" i="1"/>
  <c r="AK50" i="1"/>
  <c r="AJ50" i="1"/>
  <c r="AE50" i="1"/>
  <c r="AD50" i="1"/>
  <c r="AC50" i="1"/>
  <c r="AB50" i="1"/>
  <c r="AA50" i="1"/>
  <c r="Z50" i="1"/>
  <c r="Y50" i="1"/>
  <c r="X50" i="1"/>
  <c r="W50" i="1"/>
  <c r="V50" i="1"/>
  <c r="U50" i="1"/>
  <c r="T50" i="1"/>
  <c r="S50" i="1"/>
  <c r="AG50" i="1" s="1"/>
  <c r="R50" i="1"/>
  <c r="L50" i="1"/>
  <c r="O50" i="1" s="1"/>
  <c r="K50" i="1"/>
  <c r="J50" i="1"/>
  <c r="N50" i="1" s="1"/>
  <c r="I50" i="1"/>
  <c r="G50" i="1"/>
  <c r="F50" i="1"/>
  <c r="E50" i="1"/>
  <c r="D50" i="1"/>
  <c r="C50" i="1"/>
  <c r="B50" i="1"/>
  <c r="AX49" i="1"/>
  <c r="AZ49" i="1" s="1"/>
  <c r="AW49" i="1"/>
  <c r="AV49" i="1"/>
  <c r="AU49" i="1"/>
  <c r="AT49" i="1"/>
  <c r="AS49" i="1"/>
  <c r="AR49" i="1"/>
  <c r="AQ49" i="1"/>
  <c r="AP49" i="1"/>
  <c r="AO49" i="1"/>
  <c r="AN49" i="1"/>
  <c r="AM49" i="1"/>
  <c r="AL49" i="1"/>
  <c r="AK49" i="1"/>
  <c r="AJ49" i="1"/>
  <c r="AE49" i="1"/>
  <c r="AD49" i="1"/>
  <c r="AC49" i="1"/>
  <c r="AB49" i="1"/>
  <c r="AA49" i="1"/>
  <c r="Z49" i="1"/>
  <c r="Y49" i="1"/>
  <c r="X49" i="1"/>
  <c r="W49" i="1"/>
  <c r="V49" i="1"/>
  <c r="U49" i="1"/>
  <c r="T49" i="1"/>
  <c r="S49" i="1"/>
  <c r="AG49" i="1" s="1"/>
  <c r="R49" i="1"/>
  <c r="L49" i="1"/>
  <c r="K49" i="1"/>
  <c r="J49" i="1"/>
  <c r="N49" i="1" s="1"/>
  <c r="I49" i="1"/>
  <c r="G49" i="1"/>
  <c r="F49" i="1"/>
  <c r="E49" i="1"/>
  <c r="D49" i="1"/>
  <c r="C49" i="1"/>
  <c r="B49" i="1"/>
  <c r="AX48" i="1"/>
  <c r="AW48" i="1"/>
  <c r="AV48" i="1"/>
  <c r="AU48" i="1"/>
  <c r="AT48" i="1"/>
  <c r="AS48" i="1"/>
  <c r="AR48" i="1"/>
  <c r="AQ48" i="1"/>
  <c r="AP48" i="1"/>
  <c r="AO48" i="1"/>
  <c r="AN48" i="1"/>
  <c r="AM48" i="1"/>
  <c r="AL48" i="1"/>
  <c r="AK48" i="1"/>
  <c r="AZ48" i="1" s="1"/>
  <c r="AJ48" i="1"/>
  <c r="AG48" i="1"/>
  <c r="AE48" i="1"/>
  <c r="AD48" i="1"/>
  <c r="AC48" i="1"/>
  <c r="AB48" i="1"/>
  <c r="AA48" i="1"/>
  <c r="Z48" i="1"/>
  <c r="Y48" i="1"/>
  <c r="X48" i="1"/>
  <c r="W48" i="1"/>
  <c r="V48" i="1"/>
  <c r="U48" i="1"/>
  <c r="T48" i="1"/>
  <c r="S48" i="1"/>
  <c r="R48" i="1"/>
  <c r="L48" i="1"/>
  <c r="O48" i="1" s="1"/>
  <c r="K48" i="1"/>
  <c r="J48" i="1"/>
  <c r="I48" i="1"/>
  <c r="G48" i="1"/>
  <c r="F48" i="1"/>
  <c r="E48" i="1"/>
  <c r="D48" i="1"/>
  <c r="C48" i="1"/>
  <c r="B48" i="1"/>
  <c r="AX47" i="1"/>
  <c r="AW47" i="1"/>
  <c r="AV47" i="1"/>
  <c r="AU47" i="1"/>
  <c r="AT47" i="1"/>
  <c r="AS47" i="1"/>
  <c r="AR47" i="1"/>
  <c r="AQ47" i="1"/>
  <c r="AP47" i="1"/>
  <c r="AO47" i="1"/>
  <c r="AN47" i="1"/>
  <c r="AM47" i="1"/>
  <c r="AL47" i="1"/>
  <c r="AK47" i="1"/>
  <c r="AJ47" i="1"/>
  <c r="AE47" i="1"/>
  <c r="AD47" i="1"/>
  <c r="AC47" i="1"/>
  <c r="AB47" i="1"/>
  <c r="AA47" i="1"/>
  <c r="Z47" i="1"/>
  <c r="Y47" i="1"/>
  <c r="X47" i="1"/>
  <c r="W47" i="1"/>
  <c r="V47" i="1"/>
  <c r="U47" i="1"/>
  <c r="T47" i="1"/>
  <c r="S47" i="1"/>
  <c r="AG47" i="1" s="1"/>
  <c r="R47" i="1"/>
  <c r="O47" i="1"/>
  <c r="L47" i="1"/>
  <c r="K47" i="1"/>
  <c r="J47" i="1"/>
  <c r="N47" i="1" s="1"/>
  <c r="I47" i="1"/>
  <c r="G47" i="1"/>
  <c r="F47" i="1"/>
  <c r="E47" i="1"/>
  <c r="D47" i="1"/>
  <c r="C47" i="1"/>
  <c r="B47" i="1"/>
  <c r="AZ46" i="1"/>
  <c r="AX46" i="1"/>
  <c r="AW46" i="1"/>
  <c r="AV46" i="1"/>
  <c r="AU46" i="1"/>
  <c r="AT46" i="1"/>
  <c r="AS46" i="1"/>
  <c r="AR46" i="1"/>
  <c r="AQ46" i="1"/>
  <c r="AP46" i="1"/>
  <c r="AO46" i="1"/>
  <c r="AN46" i="1"/>
  <c r="AM46" i="1"/>
  <c r="AL46" i="1"/>
  <c r="AK46" i="1"/>
  <c r="AJ46" i="1"/>
  <c r="AG46" i="1"/>
  <c r="AE46" i="1"/>
  <c r="AD46" i="1"/>
  <c r="AC46" i="1"/>
  <c r="AB46" i="1"/>
  <c r="AA46" i="1"/>
  <c r="Z46" i="1"/>
  <c r="Y46" i="1"/>
  <c r="X46" i="1"/>
  <c r="W46" i="1"/>
  <c r="V46" i="1"/>
  <c r="U46" i="1"/>
  <c r="T46" i="1"/>
  <c r="S46" i="1"/>
  <c r="R46" i="1"/>
  <c r="L46" i="1"/>
  <c r="K46" i="1"/>
  <c r="J46" i="1"/>
  <c r="N46" i="1" s="1"/>
  <c r="I46" i="1"/>
  <c r="G46" i="1"/>
  <c r="F46" i="1"/>
  <c r="E46" i="1"/>
  <c r="D46" i="1"/>
  <c r="C46" i="1"/>
  <c r="B46" i="1"/>
  <c r="AZ45" i="1"/>
  <c r="AX45" i="1"/>
  <c r="AW45" i="1"/>
  <c r="AV45" i="1"/>
  <c r="AU45" i="1"/>
  <c r="AT45" i="1"/>
  <c r="AS45" i="1"/>
  <c r="AR45" i="1"/>
  <c r="AQ45" i="1"/>
  <c r="AP45" i="1"/>
  <c r="AO45" i="1"/>
  <c r="AN45" i="1"/>
  <c r="AM45" i="1"/>
  <c r="AL45" i="1"/>
  <c r="AK45" i="1"/>
  <c r="AJ45" i="1"/>
  <c r="AG45" i="1"/>
  <c r="AE45" i="1"/>
  <c r="AD45" i="1"/>
  <c r="AC45" i="1"/>
  <c r="AB45" i="1"/>
  <c r="AA45" i="1"/>
  <c r="Z45" i="1"/>
  <c r="Y45" i="1"/>
  <c r="X45" i="1"/>
  <c r="W45" i="1"/>
  <c r="V45" i="1"/>
  <c r="U45" i="1"/>
  <c r="T45" i="1"/>
  <c r="S45" i="1"/>
  <c r="R45" i="1"/>
  <c r="L45" i="1"/>
  <c r="K45" i="1"/>
  <c r="J45" i="1"/>
  <c r="O45" i="1" s="1"/>
  <c r="I45" i="1"/>
  <c r="G45" i="1"/>
  <c r="F45" i="1"/>
  <c r="E45" i="1"/>
  <c r="D45" i="1"/>
  <c r="C45" i="1"/>
  <c r="B45" i="1"/>
  <c r="AZ44" i="1"/>
  <c r="AX44" i="1"/>
  <c r="AW44" i="1"/>
  <c r="AV44" i="1"/>
  <c r="AU44" i="1"/>
  <c r="AT44" i="1"/>
  <c r="AS44" i="1"/>
  <c r="AR44" i="1"/>
  <c r="AQ44" i="1"/>
  <c r="AP44" i="1"/>
  <c r="AO44" i="1"/>
  <c r="AN44" i="1"/>
  <c r="AM44" i="1"/>
  <c r="AL44" i="1"/>
  <c r="AK44" i="1"/>
  <c r="AJ44" i="1"/>
  <c r="AG44" i="1"/>
  <c r="AE44" i="1"/>
  <c r="AD44" i="1"/>
  <c r="AC44" i="1"/>
  <c r="AB44" i="1"/>
  <c r="AA44" i="1"/>
  <c r="Z44" i="1"/>
  <c r="Y44" i="1"/>
  <c r="X44" i="1"/>
  <c r="W44" i="1"/>
  <c r="V44" i="1"/>
  <c r="U44" i="1"/>
  <c r="T44" i="1"/>
  <c r="S44" i="1"/>
  <c r="R44" i="1"/>
  <c r="N44" i="1"/>
  <c r="L44" i="1"/>
  <c r="K44" i="1"/>
  <c r="J44" i="1"/>
  <c r="O44" i="1" s="1"/>
  <c r="I44" i="1"/>
  <c r="G44" i="1"/>
  <c r="F44" i="1"/>
  <c r="E44" i="1"/>
  <c r="D44" i="1"/>
  <c r="C44" i="1"/>
  <c r="B44" i="1"/>
  <c r="AX43" i="1"/>
  <c r="AZ43" i="1" s="1"/>
  <c r="AW43" i="1"/>
  <c r="AV43" i="1"/>
  <c r="AU43" i="1"/>
  <c r="AT43" i="1"/>
  <c r="AS43" i="1"/>
  <c r="AR43" i="1"/>
  <c r="AQ43" i="1"/>
  <c r="AP43" i="1"/>
  <c r="AO43" i="1"/>
  <c r="AN43" i="1"/>
  <c r="AM43" i="1"/>
  <c r="AL43" i="1"/>
  <c r="AK43" i="1"/>
  <c r="AJ43" i="1"/>
  <c r="AE43" i="1"/>
  <c r="AD43" i="1"/>
  <c r="AC43" i="1"/>
  <c r="AB43" i="1"/>
  <c r="AA43" i="1"/>
  <c r="Z43" i="1"/>
  <c r="Y43" i="1"/>
  <c r="X43" i="1"/>
  <c r="W43" i="1"/>
  <c r="V43" i="1"/>
  <c r="U43" i="1"/>
  <c r="T43" i="1"/>
  <c r="S43" i="1"/>
  <c r="AG43" i="1" s="1"/>
  <c r="R43" i="1"/>
  <c r="L43" i="1"/>
  <c r="K43" i="1"/>
  <c r="J43" i="1"/>
  <c r="I43" i="1"/>
  <c r="G43" i="1"/>
  <c r="F43" i="1"/>
  <c r="E43" i="1"/>
  <c r="D43" i="1"/>
  <c r="C43" i="1"/>
  <c r="B43" i="1"/>
  <c r="AX42" i="1"/>
  <c r="AZ42" i="1" s="1"/>
  <c r="AW42" i="1"/>
  <c r="AV42" i="1"/>
  <c r="AU42" i="1"/>
  <c r="AT42" i="1"/>
  <c r="AS42" i="1"/>
  <c r="AR42" i="1"/>
  <c r="AQ42" i="1"/>
  <c r="AP42" i="1"/>
  <c r="AO42" i="1"/>
  <c r="AN42" i="1"/>
  <c r="AM42" i="1"/>
  <c r="AL42" i="1"/>
  <c r="AK42" i="1"/>
  <c r="AJ42" i="1"/>
  <c r="AE42" i="1"/>
  <c r="AD42" i="1"/>
  <c r="AC42" i="1"/>
  <c r="AB42" i="1"/>
  <c r="AA42" i="1"/>
  <c r="Z42" i="1"/>
  <c r="Y42" i="1"/>
  <c r="X42" i="1"/>
  <c r="W42" i="1"/>
  <c r="V42" i="1"/>
  <c r="U42" i="1"/>
  <c r="T42" i="1"/>
  <c r="S42" i="1"/>
  <c r="AG42" i="1" s="1"/>
  <c r="R42" i="1"/>
  <c r="L42" i="1"/>
  <c r="O42" i="1" s="1"/>
  <c r="K42" i="1"/>
  <c r="J42" i="1"/>
  <c r="N42" i="1" s="1"/>
  <c r="I42" i="1"/>
  <c r="G42" i="1"/>
  <c r="F42" i="1"/>
  <c r="E42" i="1"/>
  <c r="D42" i="1"/>
  <c r="C42" i="1"/>
  <c r="B42" i="1"/>
  <c r="AX41" i="1"/>
  <c r="AZ41" i="1" s="1"/>
  <c r="AW41" i="1"/>
  <c r="AV41" i="1"/>
  <c r="AU41" i="1"/>
  <c r="AT41" i="1"/>
  <c r="AS41" i="1"/>
  <c r="AR41" i="1"/>
  <c r="AQ41" i="1"/>
  <c r="AP41" i="1"/>
  <c r="AO41" i="1"/>
  <c r="AN41" i="1"/>
  <c r="AM41" i="1"/>
  <c r="AL41" i="1"/>
  <c r="AK41" i="1"/>
  <c r="AJ41" i="1"/>
  <c r="AE41" i="1"/>
  <c r="AD41" i="1"/>
  <c r="AC41" i="1"/>
  <c r="AB41" i="1"/>
  <c r="AA41" i="1"/>
  <c r="Z41" i="1"/>
  <c r="Y41" i="1"/>
  <c r="X41" i="1"/>
  <c r="W41" i="1"/>
  <c r="V41" i="1"/>
  <c r="U41" i="1"/>
  <c r="T41" i="1"/>
  <c r="S41" i="1"/>
  <c r="AG41" i="1" s="1"/>
  <c r="R41" i="1"/>
  <c r="L41" i="1"/>
  <c r="K41" i="1"/>
  <c r="J41" i="1"/>
  <c r="N41" i="1" s="1"/>
  <c r="I41" i="1"/>
  <c r="G41" i="1"/>
  <c r="F41" i="1"/>
  <c r="E41" i="1"/>
  <c r="D41" i="1"/>
  <c r="C41" i="1"/>
  <c r="B41" i="1"/>
  <c r="AX40" i="1"/>
  <c r="AW40" i="1"/>
  <c r="AV40" i="1"/>
  <c r="AU40" i="1"/>
  <c r="AT40" i="1"/>
  <c r="AS40" i="1"/>
  <c r="AR40" i="1"/>
  <c r="AQ40" i="1"/>
  <c r="AP40" i="1"/>
  <c r="AO40" i="1"/>
  <c r="AN40" i="1"/>
  <c r="AM40" i="1"/>
  <c r="AL40" i="1"/>
  <c r="AK40" i="1"/>
  <c r="AZ40" i="1" s="1"/>
  <c r="AJ40" i="1"/>
  <c r="AG40" i="1"/>
  <c r="AE40" i="1"/>
  <c r="AD40" i="1"/>
  <c r="AC40" i="1"/>
  <c r="AB40" i="1"/>
  <c r="AA40" i="1"/>
  <c r="Z40" i="1"/>
  <c r="Y40" i="1"/>
  <c r="X40" i="1"/>
  <c r="W40" i="1"/>
  <c r="V40" i="1"/>
  <c r="U40" i="1"/>
  <c r="T40" i="1"/>
  <c r="S40" i="1"/>
  <c r="R40" i="1"/>
  <c r="L40" i="1"/>
  <c r="K40" i="1"/>
  <c r="J40" i="1"/>
  <c r="I40" i="1"/>
  <c r="G40" i="1"/>
  <c r="F40" i="1"/>
  <c r="E40" i="1"/>
  <c r="D40" i="1"/>
  <c r="C40" i="1"/>
  <c r="B40" i="1"/>
  <c r="AX39" i="1"/>
  <c r="AW39" i="1"/>
  <c r="AV39" i="1"/>
  <c r="AU39" i="1"/>
  <c r="AT39" i="1"/>
  <c r="AS39" i="1"/>
  <c r="AR39" i="1"/>
  <c r="AQ39" i="1"/>
  <c r="AP39" i="1"/>
  <c r="AO39" i="1"/>
  <c r="AN39" i="1"/>
  <c r="AM39" i="1"/>
  <c r="AL39" i="1"/>
  <c r="AK39" i="1"/>
  <c r="AJ39" i="1"/>
  <c r="AE39" i="1"/>
  <c r="AD39" i="1"/>
  <c r="AC39" i="1"/>
  <c r="AB39" i="1"/>
  <c r="AA39" i="1"/>
  <c r="Z39" i="1"/>
  <c r="Y39" i="1"/>
  <c r="X39" i="1"/>
  <c r="W39" i="1"/>
  <c r="V39" i="1"/>
  <c r="U39" i="1"/>
  <c r="T39" i="1"/>
  <c r="S39" i="1"/>
  <c r="AG39" i="1" s="1"/>
  <c r="R39" i="1"/>
  <c r="O39" i="1"/>
  <c r="L39" i="1"/>
  <c r="K39" i="1"/>
  <c r="J39" i="1"/>
  <c r="N39" i="1" s="1"/>
  <c r="I39" i="1"/>
  <c r="G39" i="1"/>
  <c r="F39" i="1"/>
  <c r="E39" i="1"/>
  <c r="D39" i="1"/>
  <c r="C39" i="1"/>
  <c r="B39" i="1"/>
  <c r="AZ38" i="1"/>
  <c r="AX38" i="1"/>
  <c r="AW38" i="1"/>
  <c r="AV38" i="1"/>
  <c r="AU38" i="1"/>
  <c r="AT38" i="1"/>
  <c r="AS38" i="1"/>
  <c r="AR38" i="1"/>
  <c r="AQ38" i="1"/>
  <c r="AP38" i="1"/>
  <c r="AO38" i="1"/>
  <c r="AN38" i="1"/>
  <c r="AM38" i="1"/>
  <c r="AL38" i="1"/>
  <c r="AK38" i="1"/>
  <c r="AJ38" i="1"/>
  <c r="AG38" i="1"/>
  <c r="AE38" i="1"/>
  <c r="AD38" i="1"/>
  <c r="AC38" i="1"/>
  <c r="AB38" i="1"/>
  <c r="AA38" i="1"/>
  <c r="Z38" i="1"/>
  <c r="Y38" i="1"/>
  <c r="X38" i="1"/>
  <c r="W38" i="1"/>
  <c r="V38" i="1"/>
  <c r="U38" i="1"/>
  <c r="T38" i="1"/>
  <c r="S38" i="1"/>
  <c r="R38" i="1"/>
  <c r="L38" i="1"/>
  <c r="K38" i="1"/>
  <c r="J38" i="1"/>
  <c r="N38" i="1" s="1"/>
  <c r="I38" i="1"/>
  <c r="G38" i="1"/>
  <c r="F38" i="1"/>
  <c r="E38" i="1"/>
  <c r="D38" i="1"/>
  <c r="C38" i="1"/>
  <c r="B38" i="1"/>
  <c r="AZ37" i="1"/>
  <c r="AX37" i="1"/>
  <c r="AW37" i="1"/>
  <c r="AV37" i="1"/>
  <c r="AU37" i="1"/>
  <c r="AT37" i="1"/>
  <c r="AS37" i="1"/>
  <c r="AR37" i="1"/>
  <c r="AQ37" i="1"/>
  <c r="AP37" i="1"/>
  <c r="AO37" i="1"/>
  <c r="AN37" i="1"/>
  <c r="AM37" i="1"/>
  <c r="AL37" i="1"/>
  <c r="AK37" i="1"/>
  <c r="AJ37" i="1"/>
  <c r="AG37" i="1"/>
  <c r="AE37" i="1"/>
  <c r="AD37" i="1"/>
  <c r="AC37" i="1"/>
  <c r="AB37" i="1"/>
  <c r="AA37" i="1"/>
  <c r="Z37" i="1"/>
  <c r="Y37" i="1"/>
  <c r="X37" i="1"/>
  <c r="W37" i="1"/>
  <c r="V37" i="1"/>
  <c r="U37" i="1"/>
  <c r="T37" i="1"/>
  <c r="S37" i="1"/>
  <c r="R37" i="1"/>
  <c r="L37" i="1"/>
  <c r="K37" i="1"/>
  <c r="J37" i="1"/>
  <c r="O37" i="1" s="1"/>
  <c r="I37" i="1"/>
  <c r="G37" i="1"/>
  <c r="F37" i="1"/>
  <c r="E37" i="1"/>
  <c r="D37" i="1"/>
  <c r="C37" i="1"/>
  <c r="B37" i="1"/>
  <c r="AZ36" i="1"/>
  <c r="AX36" i="1"/>
  <c r="AW36" i="1"/>
  <c r="AV36" i="1"/>
  <c r="AU36" i="1"/>
  <c r="AT36" i="1"/>
  <c r="AS36" i="1"/>
  <c r="AR36" i="1"/>
  <c r="AQ36" i="1"/>
  <c r="AP36" i="1"/>
  <c r="AO36" i="1"/>
  <c r="AN36" i="1"/>
  <c r="AM36" i="1"/>
  <c r="AL36" i="1"/>
  <c r="AK36" i="1"/>
  <c r="AJ36" i="1"/>
  <c r="AG36" i="1"/>
  <c r="AE36" i="1"/>
  <c r="AD36" i="1"/>
  <c r="AC36" i="1"/>
  <c r="AB36" i="1"/>
  <c r="AA36" i="1"/>
  <c r="Z36" i="1"/>
  <c r="Y36" i="1"/>
  <c r="X36" i="1"/>
  <c r="W36" i="1"/>
  <c r="V36" i="1"/>
  <c r="U36" i="1"/>
  <c r="T36" i="1"/>
  <c r="S36" i="1"/>
  <c r="R36" i="1"/>
  <c r="N36" i="1"/>
  <c r="L36" i="1"/>
  <c r="K36" i="1"/>
  <c r="J36" i="1"/>
  <c r="O36" i="1" s="1"/>
  <c r="I36" i="1"/>
  <c r="G36" i="1"/>
  <c r="F36" i="1"/>
  <c r="E36" i="1"/>
  <c r="D36" i="1"/>
  <c r="C36" i="1"/>
  <c r="B36" i="1"/>
  <c r="AX35" i="1"/>
  <c r="AZ35" i="1" s="1"/>
  <c r="AW35" i="1"/>
  <c r="AV35" i="1"/>
  <c r="AU35" i="1"/>
  <c r="AT35" i="1"/>
  <c r="AS35" i="1"/>
  <c r="AR35" i="1"/>
  <c r="AQ35" i="1"/>
  <c r="AP35" i="1"/>
  <c r="AO35" i="1"/>
  <c r="AN35" i="1"/>
  <c r="AM35" i="1"/>
  <c r="AL35" i="1"/>
  <c r="AK35" i="1"/>
  <c r="AJ35" i="1"/>
  <c r="AE35" i="1"/>
  <c r="AD35" i="1"/>
  <c r="AC35" i="1"/>
  <c r="AB35" i="1"/>
  <c r="AA35" i="1"/>
  <c r="Z35" i="1"/>
  <c r="Y35" i="1"/>
  <c r="X35" i="1"/>
  <c r="W35" i="1"/>
  <c r="V35" i="1"/>
  <c r="U35" i="1"/>
  <c r="T35" i="1"/>
  <c r="S35" i="1"/>
  <c r="AG35" i="1" s="1"/>
  <c r="R35" i="1"/>
  <c r="L35" i="1"/>
  <c r="K35" i="1"/>
  <c r="J35" i="1"/>
  <c r="I35" i="1"/>
  <c r="G35" i="1"/>
  <c r="F35" i="1"/>
  <c r="E35" i="1"/>
  <c r="D35" i="1"/>
  <c r="C35" i="1"/>
  <c r="B35" i="1"/>
  <c r="AX34" i="1"/>
  <c r="AZ34" i="1" s="1"/>
  <c r="AW34" i="1"/>
  <c r="AV34" i="1"/>
  <c r="AU34" i="1"/>
  <c r="AT34" i="1"/>
  <c r="AS34" i="1"/>
  <c r="AR34" i="1"/>
  <c r="AQ34" i="1"/>
  <c r="AP34" i="1"/>
  <c r="AO34" i="1"/>
  <c r="AN34" i="1"/>
  <c r="AM34" i="1"/>
  <c r="AL34" i="1"/>
  <c r="AK34" i="1"/>
  <c r="AJ34" i="1"/>
  <c r="AE34" i="1"/>
  <c r="AD34" i="1"/>
  <c r="AC34" i="1"/>
  <c r="AB34" i="1"/>
  <c r="AA34" i="1"/>
  <c r="Z34" i="1"/>
  <c r="Y34" i="1"/>
  <c r="X34" i="1"/>
  <c r="W34" i="1"/>
  <c r="V34" i="1"/>
  <c r="U34" i="1"/>
  <c r="T34" i="1"/>
  <c r="S34" i="1"/>
  <c r="AG34" i="1" s="1"/>
  <c r="R34" i="1"/>
  <c r="L34" i="1"/>
  <c r="O34" i="1" s="1"/>
  <c r="K34" i="1"/>
  <c r="J34" i="1"/>
  <c r="N34" i="1" s="1"/>
  <c r="I34" i="1"/>
  <c r="G34" i="1"/>
  <c r="F34" i="1"/>
  <c r="E34" i="1"/>
  <c r="D34" i="1"/>
  <c r="C34" i="1"/>
  <c r="B34" i="1"/>
  <c r="AX33" i="1"/>
  <c r="AZ33" i="1" s="1"/>
  <c r="AW33" i="1"/>
  <c r="AV33" i="1"/>
  <c r="AU33" i="1"/>
  <c r="AT33" i="1"/>
  <c r="AS33" i="1"/>
  <c r="AR33" i="1"/>
  <c r="AQ33" i="1"/>
  <c r="AP33" i="1"/>
  <c r="AO33" i="1"/>
  <c r="AN33" i="1"/>
  <c r="AM33" i="1"/>
  <c r="AL33" i="1"/>
  <c r="AK33" i="1"/>
  <c r="AJ33" i="1"/>
  <c r="AE33" i="1"/>
  <c r="AD33" i="1"/>
  <c r="AC33" i="1"/>
  <c r="AB33" i="1"/>
  <c r="AA33" i="1"/>
  <c r="Z33" i="1"/>
  <c r="Y33" i="1"/>
  <c r="X33" i="1"/>
  <c r="W33" i="1"/>
  <c r="V33" i="1"/>
  <c r="U33" i="1"/>
  <c r="T33" i="1"/>
  <c r="S33" i="1"/>
  <c r="AG33" i="1" s="1"/>
  <c r="R33" i="1"/>
  <c r="L33" i="1"/>
  <c r="K33" i="1"/>
  <c r="J33" i="1"/>
  <c r="N33" i="1" s="1"/>
  <c r="I33" i="1"/>
  <c r="G33" i="1"/>
  <c r="F33" i="1"/>
  <c r="E33" i="1"/>
  <c r="D33" i="1"/>
  <c r="C33" i="1"/>
  <c r="B33" i="1"/>
  <c r="AX32" i="1"/>
  <c r="AW32" i="1"/>
  <c r="AV32" i="1"/>
  <c r="AU32" i="1"/>
  <c r="AT32" i="1"/>
  <c r="AS32" i="1"/>
  <c r="AR32" i="1"/>
  <c r="AQ32" i="1"/>
  <c r="AP32" i="1"/>
  <c r="AO32" i="1"/>
  <c r="AN32" i="1"/>
  <c r="AM32" i="1"/>
  <c r="AL32" i="1"/>
  <c r="AK32" i="1"/>
  <c r="AZ32" i="1" s="1"/>
  <c r="AJ32" i="1"/>
  <c r="AG32" i="1"/>
  <c r="AE32" i="1"/>
  <c r="AD32" i="1"/>
  <c r="AC32" i="1"/>
  <c r="AB32" i="1"/>
  <c r="AA32" i="1"/>
  <c r="Z32" i="1"/>
  <c r="Y32" i="1"/>
  <c r="X32" i="1"/>
  <c r="W32" i="1"/>
  <c r="V32" i="1"/>
  <c r="U32" i="1"/>
  <c r="T32" i="1"/>
  <c r="S32" i="1"/>
  <c r="R32" i="1"/>
  <c r="L32" i="1"/>
  <c r="K32" i="1"/>
  <c r="J32" i="1"/>
  <c r="I32" i="1"/>
  <c r="G32" i="1"/>
  <c r="F32" i="1"/>
  <c r="E32" i="1"/>
  <c r="D32" i="1"/>
  <c r="C32" i="1"/>
  <c r="B32" i="1"/>
  <c r="AX31" i="1"/>
  <c r="AW31" i="1"/>
  <c r="AV31" i="1"/>
  <c r="AU31" i="1"/>
  <c r="AT31" i="1"/>
  <c r="AS31" i="1"/>
  <c r="AR31" i="1"/>
  <c r="AQ31" i="1"/>
  <c r="AP31" i="1"/>
  <c r="AO31" i="1"/>
  <c r="AN31" i="1"/>
  <c r="AM31" i="1"/>
  <c r="AL31" i="1"/>
  <c r="AK31" i="1"/>
  <c r="AJ31" i="1"/>
  <c r="AE31" i="1"/>
  <c r="AD31" i="1"/>
  <c r="AC31" i="1"/>
  <c r="AB31" i="1"/>
  <c r="AA31" i="1"/>
  <c r="Z31" i="1"/>
  <c r="Y31" i="1"/>
  <c r="X31" i="1"/>
  <c r="W31" i="1"/>
  <c r="V31" i="1"/>
  <c r="U31" i="1"/>
  <c r="T31" i="1"/>
  <c r="S31" i="1"/>
  <c r="AG31" i="1" s="1"/>
  <c r="R31" i="1"/>
  <c r="O31" i="1"/>
  <c r="L31" i="1"/>
  <c r="K31" i="1"/>
  <c r="J31" i="1"/>
  <c r="N31" i="1" s="1"/>
  <c r="I31" i="1"/>
  <c r="G31" i="1"/>
  <c r="F31" i="1"/>
  <c r="E31" i="1"/>
  <c r="D31" i="1"/>
  <c r="C31" i="1"/>
  <c r="B31" i="1"/>
  <c r="AZ30" i="1"/>
  <c r="AX30" i="1"/>
  <c r="AW30" i="1"/>
  <c r="AV30" i="1"/>
  <c r="AU30" i="1"/>
  <c r="AT30" i="1"/>
  <c r="AS30" i="1"/>
  <c r="AR30" i="1"/>
  <c r="AQ30" i="1"/>
  <c r="AP30" i="1"/>
  <c r="AO30" i="1"/>
  <c r="AN30" i="1"/>
  <c r="AM30" i="1"/>
  <c r="AL30" i="1"/>
  <c r="AK30" i="1"/>
  <c r="AJ30" i="1"/>
  <c r="AG30" i="1"/>
  <c r="AE30" i="1"/>
  <c r="AD30" i="1"/>
  <c r="AC30" i="1"/>
  <c r="AB30" i="1"/>
  <c r="AA30" i="1"/>
  <c r="Z30" i="1"/>
  <c r="Y30" i="1"/>
  <c r="X30" i="1"/>
  <c r="W30" i="1"/>
  <c r="V30" i="1"/>
  <c r="U30" i="1"/>
  <c r="T30" i="1"/>
  <c r="S30" i="1"/>
  <c r="R30" i="1"/>
  <c r="L30" i="1"/>
  <c r="K30" i="1"/>
  <c r="J30" i="1"/>
  <c r="N30" i="1" s="1"/>
  <c r="I30" i="1"/>
  <c r="G30" i="1"/>
  <c r="F30" i="1"/>
  <c r="E30" i="1"/>
  <c r="D30" i="1"/>
  <c r="C30" i="1"/>
  <c r="B30" i="1"/>
  <c r="AZ29" i="1"/>
  <c r="AX29" i="1"/>
  <c r="AW29" i="1"/>
  <c r="AV29" i="1"/>
  <c r="AU29" i="1"/>
  <c r="AT29" i="1"/>
  <c r="AS29" i="1"/>
  <c r="AR29" i="1"/>
  <c r="AQ29" i="1"/>
  <c r="AP29" i="1"/>
  <c r="AO29" i="1"/>
  <c r="AN29" i="1"/>
  <c r="AM29" i="1"/>
  <c r="AL29" i="1"/>
  <c r="AK29" i="1"/>
  <c r="AJ29" i="1"/>
  <c r="AG29" i="1"/>
  <c r="AE29" i="1"/>
  <c r="AD29" i="1"/>
  <c r="AC29" i="1"/>
  <c r="AB29" i="1"/>
  <c r="AA29" i="1"/>
  <c r="Z29" i="1"/>
  <c r="Y29" i="1"/>
  <c r="X29" i="1"/>
  <c r="W29" i="1"/>
  <c r="V29" i="1"/>
  <c r="U29" i="1"/>
  <c r="T29" i="1"/>
  <c r="S29" i="1"/>
  <c r="R29" i="1"/>
  <c r="N29" i="1"/>
  <c r="L29" i="1"/>
  <c r="K29" i="1"/>
  <c r="J29" i="1"/>
  <c r="O29" i="1" s="1"/>
  <c r="I29" i="1"/>
  <c r="G29" i="1"/>
  <c r="F29" i="1"/>
  <c r="E29" i="1"/>
  <c r="D29" i="1"/>
  <c r="C29" i="1"/>
  <c r="B29" i="1"/>
  <c r="AZ28" i="1"/>
  <c r="AX28" i="1"/>
  <c r="AW28" i="1"/>
  <c r="AV28" i="1"/>
  <c r="AU28" i="1"/>
  <c r="AT28" i="1"/>
  <c r="AS28" i="1"/>
  <c r="AR28" i="1"/>
  <c r="AQ28" i="1"/>
  <c r="AP28" i="1"/>
  <c r="AO28" i="1"/>
  <c r="AN28" i="1"/>
  <c r="AM28" i="1"/>
  <c r="AL28" i="1"/>
  <c r="AK28" i="1"/>
  <c r="AJ28" i="1"/>
  <c r="AG28" i="1"/>
  <c r="AE28" i="1"/>
  <c r="AD28" i="1"/>
  <c r="AC28" i="1"/>
  <c r="AB28" i="1"/>
  <c r="AA28" i="1"/>
  <c r="Z28" i="1"/>
  <c r="Y28" i="1"/>
  <c r="X28" i="1"/>
  <c r="W28" i="1"/>
  <c r="V28" i="1"/>
  <c r="U28" i="1"/>
  <c r="T28" i="1"/>
  <c r="S28" i="1"/>
  <c r="R28" i="1"/>
  <c r="L28" i="1"/>
  <c r="K28" i="1"/>
  <c r="J28" i="1"/>
  <c r="N28" i="1" s="1"/>
  <c r="I28" i="1"/>
  <c r="G28" i="1"/>
  <c r="F28" i="1"/>
  <c r="E28" i="1"/>
  <c r="D28" i="1"/>
  <c r="C28" i="1"/>
  <c r="B28" i="1"/>
  <c r="AX27" i="1"/>
  <c r="AZ27" i="1" s="1"/>
  <c r="AW27" i="1"/>
  <c r="AV27" i="1"/>
  <c r="AU27" i="1"/>
  <c r="AT27" i="1"/>
  <c r="AS27" i="1"/>
  <c r="AR27" i="1"/>
  <c r="AQ27" i="1"/>
  <c r="AP27" i="1"/>
  <c r="AO27" i="1"/>
  <c r="AN27" i="1"/>
  <c r="AM27" i="1"/>
  <c r="AL27" i="1"/>
  <c r="AK27" i="1"/>
  <c r="AJ27" i="1"/>
  <c r="AE27" i="1"/>
  <c r="AD27" i="1"/>
  <c r="AC27" i="1"/>
  <c r="AB27" i="1"/>
  <c r="AA27" i="1"/>
  <c r="Z27" i="1"/>
  <c r="Y27" i="1"/>
  <c r="X27" i="1"/>
  <c r="W27" i="1"/>
  <c r="V27" i="1"/>
  <c r="U27" i="1"/>
  <c r="T27" i="1"/>
  <c r="S27" i="1"/>
  <c r="AG27" i="1" s="1"/>
  <c r="R27" i="1"/>
  <c r="L27" i="1"/>
  <c r="K27" i="1"/>
  <c r="J27" i="1"/>
  <c r="I27" i="1"/>
  <c r="G27" i="1"/>
  <c r="H27" i="1" s="1"/>
  <c r="F27" i="1"/>
  <c r="E27" i="1"/>
  <c r="D27" i="1"/>
  <c r="C27" i="1"/>
  <c r="B27" i="1"/>
  <c r="AX26" i="1"/>
  <c r="AZ26" i="1" s="1"/>
  <c r="AW26" i="1"/>
  <c r="AV26" i="1"/>
  <c r="AU26" i="1"/>
  <c r="AT26" i="1"/>
  <c r="AS26" i="1"/>
  <c r="AR26" i="1"/>
  <c r="AQ26" i="1"/>
  <c r="AP26" i="1"/>
  <c r="AO26" i="1"/>
  <c r="AN26" i="1"/>
  <c r="AM26" i="1"/>
  <c r="AL26" i="1"/>
  <c r="AK26" i="1"/>
  <c r="AJ26" i="1"/>
  <c r="AE26" i="1"/>
  <c r="AD26" i="1"/>
  <c r="AC26" i="1"/>
  <c r="AB26" i="1"/>
  <c r="AA26" i="1"/>
  <c r="Z26" i="1"/>
  <c r="Y26" i="1"/>
  <c r="X26" i="1"/>
  <c r="W26" i="1"/>
  <c r="V26" i="1"/>
  <c r="U26" i="1"/>
  <c r="T26" i="1"/>
  <c r="S26" i="1"/>
  <c r="AG26" i="1" s="1"/>
  <c r="R26" i="1"/>
  <c r="L26" i="1"/>
  <c r="K26" i="1"/>
  <c r="J26" i="1"/>
  <c r="N26" i="1" s="1"/>
  <c r="I26" i="1"/>
  <c r="G26" i="1"/>
  <c r="F26" i="1"/>
  <c r="E26" i="1"/>
  <c r="D26" i="1"/>
  <c r="C26" i="1"/>
  <c r="B26" i="1"/>
  <c r="AX25" i="1"/>
  <c r="AZ25" i="1" s="1"/>
  <c r="AW25" i="1"/>
  <c r="AV25" i="1"/>
  <c r="AU25" i="1"/>
  <c r="AT25" i="1"/>
  <c r="AS25" i="1"/>
  <c r="AR25" i="1"/>
  <c r="AQ25" i="1"/>
  <c r="AP25" i="1"/>
  <c r="AO25" i="1"/>
  <c r="AN25" i="1"/>
  <c r="AM25" i="1"/>
  <c r="AL25" i="1"/>
  <c r="AK25" i="1"/>
  <c r="AJ25" i="1"/>
  <c r="AE25" i="1"/>
  <c r="AD25" i="1"/>
  <c r="AC25" i="1"/>
  <c r="AB25" i="1"/>
  <c r="AA25" i="1"/>
  <c r="Z25" i="1"/>
  <c r="Y25" i="1"/>
  <c r="X25" i="1"/>
  <c r="W25" i="1"/>
  <c r="V25" i="1"/>
  <c r="U25" i="1"/>
  <c r="T25" i="1"/>
  <c r="S25" i="1"/>
  <c r="AG25" i="1" s="1"/>
  <c r="R25" i="1"/>
  <c r="L25" i="1"/>
  <c r="K25" i="1"/>
  <c r="J25" i="1"/>
  <c r="I25" i="1"/>
  <c r="G25" i="1"/>
  <c r="F25" i="1"/>
  <c r="E25" i="1"/>
  <c r="D25" i="1"/>
  <c r="C25" i="1"/>
  <c r="B25" i="1"/>
  <c r="AX24" i="1"/>
  <c r="AW24" i="1"/>
  <c r="AV24" i="1"/>
  <c r="AU24" i="1"/>
  <c r="AT24" i="1"/>
  <c r="AS24" i="1"/>
  <c r="AR24" i="1"/>
  <c r="AQ24" i="1"/>
  <c r="AP24" i="1"/>
  <c r="AO24" i="1"/>
  <c r="AN24" i="1"/>
  <c r="AM24" i="1"/>
  <c r="AL24" i="1"/>
  <c r="AK24" i="1"/>
  <c r="AZ24" i="1" s="1"/>
  <c r="AJ24" i="1"/>
  <c r="AG24" i="1"/>
  <c r="AE24" i="1"/>
  <c r="AD24" i="1"/>
  <c r="AC24" i="1"/>
  <c r="AB24" i="1"/>
  <c r="AA24" i="1"/>
  <c r="Z24" i="1"/>
  <c r="Y24" i="1"/>
  <c r="X24" i="1"/>
  <c r="W24" i="1"/>
  <c r="V24" i="1"/>
  <c r="U24" i="1"/>
  <c r="T24" i="1"/>
  <c r="S24" i="1"/>
  <c r="R24" i="1"/>
  <c r="L24" i="1"/>
  <c r="K24" i="1"/>
  <c r="J24" i="1"/>
  <c r="I24" i="1"/>
  <c r="G24" i="1"/>
  <c r="N24" i="1" s="1"/>
  <c r="F24" i="1"/>
  <c r="E24" i="1"/>
  <c r="D24" i="1"/>
  <c r="C24" i="1"/>
  <c r="B24" i="1"/>
  <c r="AX23" i="1"/>
  <c r="AW23" i="1"/>
  <c r="AV23" i="1"/>
  <c r="AU23" i="1"/>
  <c r="AT23" i="1"/>
  <c r="AS23" i="1"/>
  <c r="AR23" i="1"/>
  <c r="AQ23" i="1"/>
  <c r="AP23" i="1"/>
  <c r="AO23" i="1"/>
  <c r="AN23" i="1"/>
  <c r="AM23" i="1"/>
  <c r="AL23" i="1"/>
  <c r="AK23" i="1"/>
  <c r="AJ23" i="1"/>
  <c r="AE23" i="1"/>
  <c r="AD23" i="1"/>
  <c r="AC23" i="1"/>
  <c r="AB23" i="1"/>
  <c r="AA23" i="1"/>
  <c r="Z23" i="1"/>
  <c r="Y23" i="1"/>
  <c r="X23" i="1"/>
  <c r="W23" i="1"/>
  <c r="V23" i="1"/>
  <c r="U23" i="1"/>
  <c r="T23" i="1"/>
  <c r="S23" i="1"/>
  <c r="AG23" i="1" s="1"/>
  <c r="R23" i="1"/>
  <c r="O23" i="1"/>
  <c r="L23" i="1"/>
  <c r="K23" i="1"/>
  <c r="J23" i="1"/>
  <c r="N23" i="1" s="1"/>
  <c r="I23" i="1"/>
  <c r="G23" i="1"/>
  <c r="F23" i="1"/>
  <c r="E23" i="1"/>
  <c r="D23" i="1"/>
  <c r="C23" i="1"/>
  <c r="B23" i="1"/>
  <c r="AZ22" i="1"/>
  <c r="AX22" i="1"/>
  <c r="AW22" i="1"/>
  <c r="AV22" i="1"/>
  <c r="AU22" i="1"/>
  <c r="AT22" i="1"/>
  <c r="AS22" i="1"/>
  <c r="AR22" i="1"/>
  <c r="AQ22" i="1"/>
  <c r="AP22" i="1"/>
  <c r="AO22" i="1"/>
  <c r="AN22" i="1"/>
  <c r="AM22" i="1"/>
  <c r="AL22" i="1"/>
  <c r="AK22" i="1"/>
  <c r="AJ22" i="1"/>
  <c r="AG22" i="1"/>
  <c r="AE22" i="1"/>
  <c r="AD22" i="1"/>
  <c r="AC22" i="1"/>
  <c r="AB22" i="1"/>
  <c r="AA22" i="1"/>
  <c r="Z22" i="1"/>
  <c r="Y22" i="1"/>
  <c r="X22" i="1"/>
  <c r="W22" i="1"/>
  <c r="V22" i="1"/>
  <c r="U22" i="1"/>
  <c r="T22" i="1"/>
  <c r="S22" i="1"/>
  <c r="R22" i="1"/>
  <c r="L22" i="1"/>
  <c r="K22" i="1"/>
  <c r="J22" i="1"/>
  <c r="N22" i="1" s="1"/>
  <c r="I22" i="1"/>
  <c r="G22" i="1"/>
  <c r="F22" i="1"/>
  <c r="E22" i="1"/>
  <c r="D22" i="1"/>
  <c r="C22" i="1"/>
  <c r="B22" i="1"/>
  <c r="AZ21" i="1"/>
  <c r="AX21" i="1"/>
  <c r="AW21" i="1"/>
  <c r="AV21" i="1"/>
  <c r="AU21" i="1"/>
  <c r="AT21" i="1"/>
  <c r="AS21" i="1"/>
  <c r="AR21" i="1"/>
  <c r="AQ21" i="1"/>
  <c r="AP21" i="1"/>
  <c r="AO21" i="1"/>
  <c r="AN21" i="1"/>
  <c r="AM21" i="1"/>
  <c r="AL21" i="1"/>
  <c r="AK21" i="1"/>
  <c r="AJ21" i="1"/>
  <c r="AG21" i="1"/>
  <c r="AE21" i="1"/>
  <c r="AD21" i="1"/>
  <c r="AC21" i="1"/>
  <c r="AB21" i="1"/>
  <c r="AA21" i="1"/>
  <c r="Z21" i="1"/>
  <c r="Y21" i="1"/>
  <c r="X21" i="1"/>
  <c r="W21" i="1"/>
  <c r="V21" i="1"/>
  <c r="U21" i="1"/>
  <c r="T21" i="1"/>
  <c r="S21" i="1"/>
  <c r="R21" i="1"/>
  <c r="N21" i="1"/>
  <c r="L21" i="1"/>
  <c r="K21" i="1"/>
  <c r="J21" i="1"/>
  <c r="O21" i="1" s="1"/>
  <c r="I21" i="1"/>
  <c r="G21" i="1"/>
  <c r="F21" i="1"/>
  <c r="E21" i="1"/>
  <c r="D21" i="1"/>
  <c r="C21" i="1"/>
  <c r="B21" i="1"/>
  <c r="AZ20" i="1"/>
  <c r="AX20" i="1"/>
  <c r="AW20" i="1"/>
  <c r="AV20" i="1"/>
  <c r="AU20" i="1"/>
  <c r="AT20" i="1"/>
  <c r="AS20" i="1"/>
  <c r="AR20" i="1"/>
  <c r="AQ20" i="1"/>
  <c r="AP20" i="1"/>
  <c r="AO20" i="1"/>
  <c r="AN20" i="1"/>
  <c r="AM20" i="1"/>
  <c r="AL20" i="1"/>
  <c r="AK20" i="1"/>
  <c r="AJ20" i="1"/>
  <c r="AG20" i="1"/>
  <c r="AE20" i="1"/>
  <c r="AD20" i="1"/>
  <c r="AC20" i="1"/>
  <c r="AB20" i="1"/>
  <c r="AA20" i="1"/>
  <c r="Z20" i="1"/>
  <c r="Y20" i="1"/>
  <c r="X20" i="1"/>
  <c r="W20" i="1"/>
  <c r="V20" i="1"/>
  <c r="U20" i="1"/>
  <c r="T20" i="1"/>
  <c r="S20" i="1"/>
  <c r="R20" i="1"/>
  <c r="L20" i="1"/>
  <c r="K20" i="1"/>
  <c r="J20" i="1"/>
  <c r="N20" i="1" s="1"/>
  <c r="I20" i="1"/>
  <c r="G20" i="1"/>
  <c r="F20" i="1"/>
  <c r="E20" i="1"/>
  <c r="D20" i="1"/>
  <c r="C20" i="1"/>
  <c r="B20" i="1"/>
  <c r="AX19" i="1"/>
  <c r="AZ19" i="1" s="1"/>
  <c r="AW19" i="1"/>
  <c r="AV19" i="1"/>
  <c r="AU19" i="1"/>
  <c r="AT19" i="1"/>
  <c r="AS19" i="1"/>
  <c r="AR19" i="1"/>
  <c r="AQ19" i="1"/>
  <c r="AP19" i="1"/>
  <c r="AO19" i="1"/>
  <c r="AN19" i="1"/>
  <c r="AM19" i="1"/>
  <c r="AL19" i="1"/>
  <c r="AK19" i="1"/>
  <c r="AJ19" i="1"/>
  <c r="AE19" i="1"/>
  <c r="AD19" i="1"/>
  <c r="AC19" i="1"/>
  <c r="AB19" i="1"/>
  <c r="AA19" i="1"/>
  <c r="Z19" i="1"/>
  <c r="Y19" i="1"/>
  <c r="X19" i="1"/>
  <c r="W19" i="1"/>
  <c r="V19" i="1"/>
  <c r="U19" i="1"/>
  <c r="T19" i="1"/>
  <c r="S19" i="1"/>
  <c r="AG19" i="1" s="1"/>
  <c r="R19" i="1"/>
  <c r="L19" i="1"/>
  <c r="K19" i="1"/>
  <c r="J19" i="1"/>
  <c r="I19" i="1"/>
  <c r="G19" i="1"/>
  <c r="H19" i="1" s="1"/>
  <c r="F19" i="1"/>
  <c r="E19" i="1"/>
  <c r="D19" i="1"/>
  <c r="C19" i="1"/>
  <c r="B19" i="1"/>
  <c r="AX18" i="1"/>
  <c r="AZ18" i="1" s="1"/>
  <c r="AW18" i="1"/>
  <c r="AV18" i="1"/>
  <c r="AU18" i="1"/>
  <c r="AT18" i="1"/>
  <c r="AS18" i="1"/>
  <c r="AR18" i="1"/>
  <c r="AQ18" i="1"/>
  <c r="AP18" i="1"/>
  <c r="AO18" i="1"/>
  <c r="AN18" i="1"/>
  <c r="AM18" i="1"/>
  <c r="AL18" i="1"/>
  <c r="AK18" i="1"/>
  <c r="AJ18" i="1"/>
  <c r="AE18" i="1"/>
  <c r="AD18" i="1"/>
  <c r="AC18" i="1"/>
  <c r="AB18" i="1"/>
  <c r="AA18" i="1"/>
  <c r="Z18" i="1"/>
  <c r="Y18" i="1"/>
  <c r="X18" i="1"/>
  <c r="W18" i="1"/>
  <c r="V18" i="1"/>
  <c r="U18" i="1"/>
  <c r="T18" i="1"/>
  <c r="S18" i="1"/>
  <c r="AG18" i="1" s="1"/>
  <c r="R18" i="1"/>
  <c r="L18" i="1"/>
  <c r="K18" i="1"/>
  <c r="J18" i="1"/>
  <c r="N18" i="1" s="1"/>
  <c r="I18" i="1"/>
  <c r="G18" i="1"/>
  <c r="F18" i="1"/>
  <c r="E18" i="1"/>
  <c r="D18" i="1"/>
  <c r="C18" i="1"/>
  <c r="B18" i="1"/>
  <c r="AX17" i="1"/>
  <c r="AZ17" i="1" s="1"/>
  <c r="AW17" i="1"/>
  <c r="AV17" i="1"/>
  <c r="AU17" i="1"/>
  <c r="AT17" i="1"/>
  <c r="AS17" i="1"/>
  <c r="AR17" i="1"/>
  <c r="AQ17" i="1"/>
  <c r="AP17" i="1"/>
  <c r="AO17" i="1"/>
  <c r="AN17" i="1"/>
  <c r="AM17" i="1"/>
  <c r="AL17" i="1"/>
  <c r="AK17" i="1"/>
  <c r="AJ17" i="1"/>
  <c r="AE17" i="1"/>
  <c r="AD17" i="1"/>
  <c r="AC17" i="1"/>
  <c r="AB17" i="1"/>
  <c r="AA17" i="1"/>
  <c r="Z17" i="1"/>
  <c r="Y17" i="1"/>
  <c r="X17" i="1"/>
  <c r="W17" i="1"/>
  <c r="V17" i="1"/>
  <c r="U17" i="1"/>
  <c r="T17" i="1"/>
  <c r="S17" i="1"/>
  <c r="AG17" i="1" s="1"/>
  <c r="R17" i="1"/>
  <c r="L17" i="1"/>
  <c r="K17" i="1"/>
  <c r="J17" i="1"/>
  <c r="N17" i="1" s="1"/>
  <c r="I17" i="1"/>
  <c r="G17" i="1"/>
  <c r="F17" i="1"/>
  <c r="E17" i="1"/>
  <c r="D17" i="1"/>
  <c r="C17" i="1"/>
  <c r="B17" i="1"/>
  <c r="AX16" i="1"/>
  <c r="AW16" i="1"/>
  <c r="AV16" i="1"/>
  <c r="AU16" i="1"/>
  <c r="AT16" i="1"/>
  <c r="AS16" i="1"/>
  <c r="AR16" i="1"/>
  <c r="AQ16" i="1"/>
  <c r="AP16" i="1"/>
  <c r="AO16" i="1"/>
  <c r="AN16" i="1"/>
  <c r="AM16" i="1"/>
  <c r="AL16" i="1"/>
  <c r="AK16" i="1"/>
  <c r="AZ16" i="1" s="1"/>
  <c r="AJ16" i="1"/>
  <c r="AG16" i="1"/>
  <c r="AE16" i="1"/>
  <c r="AD16" i="1"/>
  <c r="AC16" i="1"/>
  <c r="AB16" i="1"/>
  <c r="AA16" i="1"/>
  <c r="Z16" i="1"/>
  <c r="Y16" i="1"/>
  <c r="X16" i="1"/>
  <c r="W16" i="1"/>
  <c r="V16" i="1"/>
  <c r="U16" i="1"/>
  <c r="T16" i="1"/>
  <c r="S16" i="1"/>
  <c r="R16" i="1"/>
  <c r="L16" i="1"/>
  <c r="K16" i="1"/>
  <c r="J16" i="1"/>
  <c r="I16" i="1"/>
  <c r="G16" i="1"/>
  <c r="N16" i="1" s="1"/>
  <c r="F16" i="1"/>
  <c r="E16" i="1"/>
  <c r="D16" i="1"/>
  <c r="C16" i="1"/>
  <c r="B16" i="1"/>
  <c r="AX15" i="1"/>
  <c r="AW15" i="1"/>
  <c r="AV15" i="1"/>
  <c r="AU15" i="1"/>
  <c r="AT15" i="1"/>
  <c r="AS15" i="1"/>
  <c r="AR15" i="1"/>
  <c r="AQ15" i="1"/>
  <c r="AP15" i="1"/>
  <c r="AO15" i="1"/>
  <c r="AN15" i="1"/>
  <c r="AM15" i="1"/>
  <c r="AL15" i="1"/>
  <c r="AK15" i="1"/>
  <c r="AJ15" i="1"/>
  <c r="AE15" i="1"/>
  <c r="AD15" i="1"/>
  <c r="AC15" i="1"/>
  <c r="AB15" i="1"/>
  <c r="AA15" i="1"/>
  <c r="Z15" i="1"/>
  <c r="Y15" i="1"/>
  <c r="X15" i="1"/>
  <c r="W15" i="1"/>
  <c r="V15" i="1"/>
  <c r="U15" i="1"/>
  <c r="T15" i="1"/>
  <c r="S15" i="1"/>
  <c r="AG15" i="1" s="1"/>
  <c r="R15" i="1"/>
  <c r="O15" i="1"/>
  <c r="L15" i="1"/>
  <c r="K15" i="1"/>
  <c r="J15" i="1"/>
  <c r="N15" i="1" s="1"/>
  <c r="I15" i="1"/>
  <c r="G15" i="1"/>
  <c r="H15" i="1" s="1"/>
  <c r="F15" i="1"/>
  <c r="E15" i="1"/>
  <c r="D15" i="1"/>
  <c r="C15" i="1"/>
  <c r="B15" i="1"/>
  <c r="AZ14" i="1"/>
  <c r="AX14" i="1"/>
  <c r="AW14" i="1"/>
  <c r="AV14" i="1"/>
  <c r="AU14" i="1"/>
  <c r="AT14" i="1"/>
  <c r="AS14" i="1"/>
  <c r="AR14" i="1"/>
  <c r="AQ14" i="1"/>
  <c r="AP14" i="1"/>
  <c r="AO14" i="1"/>
  <c r="AN14" i="1"/>
  <c r="AM14" i="1"/>
  <c r="AL14" i="1"/>
  <c r="AK14" i="1"/>
  <c r="AJ14" i="1"/>
  <c r="AG14" i="1"/>
  <c r="AE14" i="1"/>
  <c r="AD14" i="1"/>
  <c r="AC14" i="1"/>
  <c r="AB14" i="1"/>
  <c r="AA14" i="1"/>
  <c r="Z14" i="1"/>
  <c r="Y14" i="1"/>
  <c r="X14" i="1"/>
  <c r="W14" i="1"/>
  <c r="V14" i="1"/>
  <c r="U14" i="1"/>
  <c r="T14" i="1"/>
  <c r="S14" i="1"/>
  <c r="R14" i="1"/>
  <c r="L14" i="1"/>
  <c r="K14" i="1"/>
  <c r="J14" i="1"/>
  <c r="N14" i="1" s="1"/>
  <c r="I14" i="1"/>
  <c r="G14" i="1"/>
  <c r="F14" i="1"/>
  <c r="E14" i="1"/>
  <c r="D14" i="1"/>
  <c r="C14" i="1"/>
  <c r="B14" i="1"/>
  <c r="AZ13" i="1"/>
  <c r="AX13" i="1"/>
  <c r="AW13" i="1"/>
  <c r="AV13" i="1"/>
  <c r="AU13" i="1"/>
  <c r="AT13" i="1"/>
  <c r="AS13" i="1"/>
  <c r="AR13" i="1"/>
  <c r="AQ13" i="1"/>
  <c r="AP13" i="1"/>
  <c r="AO13" i="1"/>
  <c r="AN13" i="1"/>
  <c r="AM13" i="1"/>
  <c r="AL13" i="1"/>
  <c r="AK13" i="1"/>
  <c r="AJ13" i="1"/>
  <c r="AG13" i="1"/>
  <c r="AE13" i="1"/>
  <c r="AD13" i="1"/>
  <c r="AC13" i="1"/>
  <c r="AB13" i="1"/>
  <c r="AA13" i="1"/>
  <c r="Z13" i="1"/>
  <c r="Y13" i="1"/>
  <c r="X13" i="1"/>
  <c r="W13" i="1"/>
  <c r="V13" i="1"/>
  <c r="U13" i="1"/>
  <c r="T13" i="1"/>
  <c r="S13" i="1"/>
  <c r="R13" i="1"/>
  <c r="L13" i="1"/>
  <c r="K13" i="1"/>
  <c r="J13" i="1"/>
  <c r="O13" i="1" s="1"/>
  <c r="I13" i="1"/>
  <c r="G13" i="1"/>
  <c r="F13" i="1"/>
  <c r="E13" i="1"/>
  <c r="D13" i="1"/>
  <c r="C13" i="1"/>
  <c r="B13" i="1"/>
  <c r="AZ12" i="1"/>
  <c r="AX12" i="1"/>
  <c r="AW12" i="1"/>
  <c r="AV12" i="1"/>
  <c r="AU12" i="1"/>
  <c r="AT12" i="1"/>
  <c r="AS12" i="1"/>
  <c r="AR12" i="1"/>
  <c r="AQ12" i="1"/>
  <c r="AP12" i="1"/>
  <c r="AO12" i="1"/>
  <c r="AN12" i="1"/>
  <c r="AM12" i="1"/>
  <c r="AL12" i="1"/>
  <c r="AK12" i="1"/>
  <c r="AJ12" i="1"/>
  <c r="AG12" i="1"/>
  <c r="AE12" i="1"/>
  <c r="AD12" i="1"/>
  <c r="AC12" i="1"/>
  <c r="AB12" i="1"/>
  <c r="AA12" i="1"/>
  <c r="Z12" i="1"/>
  <c r="Y12" i="1"/>
  <c r="X12" i="1"/>
  <c r="W12" i="1"/>
  <c r="V12" i="1"/>
  <c r="U12" i="1"/>
  <c r="T12" i="1"/>
  <c r="S12" i="1"/>
  <c r="R12" i="1"/>
  <c r="N12" i="1"/>
  <c r="L12" i="1"/>
  <c r="K12" i="1"/>
  <c r="J12" i="1"/>
  <c r="O12" i="1" s="1"/>
  <c r="I12" i="1"/>
  <c r="G12" i="1"/>
  <c r="F12" i="1"/>
  <c r="E12" i="1"/>
  <c r="D12" i="1"/>
  <c r="C12" i="1"/>
  <c r="B12" i="1"/>
  <c r="AX11" i="1"/>
  <c r="AZ11" i="1" s="1"/>
  <c r="AW11" i="1"/>
  <c r="AV11" i="1"/>
  <c r="AU11" i="1"/>
  <c r="AT11" i="1"/>
  <c r="AS11" i="1"/>
  <c r="AR11" i="1"/>
  <c r="AQ11" i="1"/>
  <c r="AP11" i="1"/>
  <c r="AO11" i="1"/>
  <c r="AN11" i="1"/>
  <c r="AM11" i="1"/>
  <c r="AL11" i="1"/>
  <c r="AK11" i="1"/>
  <c r="AJ11" i="1"/>
  <c r="AE11" i="1"/>
  <c r="AD11" i="1"/>
  <c r="AC11" i="1"/>
  <c r="AB11" i="1"/>
  <c r="AA11" i="1"/>
  <c r="Z11" i="1"/>
  <c r="Y11" i="1"/>
  <c r="X11" i="1"/>
  <c r="W11" i="1"/>
  <c r="V11" i="1"/>
  <c r="U11" i="1"/>
  <c r="T11" i="1"/>
  <c r="S11" i="1"/>
  <c r="AG11" i="1" s="1"/>
  <c r="R11" i="1"/>
  <c r="L11" i="1"/>
  <c r="K11" i="1"/>
  <c r="J11" i="1"/>
  <c r="I11" i="1"/>
  <c r="H11" i="1"/>
  <c r="G11" i="1"/>
  <c r="F11" i="1"/>
  <c r="E11" i="1"/>
  <c r="D11" i="1"/>
  <c r="C11" i="1"/>
  <c r="B11" i="1"/>
  <c r="AX10" i="1"/>
  <c r="AW10" i="1"/>
  <c r="AV10" i="1"/>
  <c r="AU10" i="1"/>
  <c r="AT10" i="1"/>
  <c r="AS10" i="1"/>
  <c r="AR10" i="1"/>
  <c r="AQ10" i="1"/>
  <c r="AP10" i="1"/>
  <c r="AO10" i="1"/>
  <c r="AN10" i="1"/>
  <c r="AM10" i="1"/>
  <c r="AL10" i="1"/>
  <c r="AK10" i="1"/>
  <c r="AJ10" i="1"/>
  <c r="AE10" i="1"/>
  <c r="AD10" i="1"/>
  <c r="AC10" i="1"/>
  <c r="AB10" i="1"/>
  <c r="AA10" i="1"/>
  <c r="Z10" i="1"/>
  <c r="Y10" i="1"/>
  <c r="X10" i="1"/>
  <c r="W10" i="1"/>
  <c r="V10" i="1"/>
  <c r="U10" i="1"/>
  <c r="T10" i="1"/>
  <c r="S10" i="1"/>
  <c r="AG10" i="1" s="1"/>
  <c r="R10" i="1"/>
  <c r="L10" i="1"/>
  <c r="K10" i="1"/>
  <c r="J10" i="1"/>
  <c r="N10" i="1" s="1"/>
  <c r="I10" i="1"/>
  <c r="H10" i="1"/>
  <c r="G10" i="1"/>
  <c r="F10" i="1"/>
  <c r="E10" i="1"/>
  <c r="D10" i="1"/>
  <c r="C10" i="1"/>
  <c r="B10" i="1"/>
  <c r="AX9" i="1"/>
  <c r="AZ9" i="1" s="1"/>
  <c r="AW9" i="1"/>
  <c r="AV9" i="1"/>
  <c r="AU9" i="1"/>
  <c r="AT9" i="1"/>
  <c r="AS9" i="1"/>
  <c r="AR9" i="1"/>
  <c r="AQ9" i="1"/>
  <c r="AP9" i="1"/>
  <c r="AO9" i="1"/>
  <c r="AN9" i="1"/>
  <c r="AM9" i="1"/>
  <c r="AL9" i="1"/>
  <c r="AK9" i="1"/>
  <c r="AJ9" i="1"/>
  <c r="AE9" i="1"/>
  <c r="AD9" i="1"/>
  <c r="AC9" i="1"/>
  <c r="AB9" i="1"/>
  <c r="AA9" i="1"/>
  <c r="Z9" i="1"/>
  <c r="Y9" i="1"/>
  <c r="X9" i="1"/>
  <c r="W9" i="1"/>
  <c r="V9" i="1"/>
  <c r="U9" i="1"/>
  <c r="T9" i="1"/>
  <c r="S9" i="1"/>
  <c r="AG9" i="1" s="1"/>
  <c r="R9" i="1"/>
  <c r="M9" i="1"/>
  <c r="L9" i="1"/>
  <c r="K9" i="1"/>
  <c r="J9" i="1"/>
  <c r="N9" i="1" s="1"/>
  <c r="I9" i="1"/>
  <c r="G9" i="1"/>
  <c r="F9" i="1"/>
  <c r="E9" i="1"/>
  <c r="D9" i="1"/>
  <c r="C9" i="1"/>
  <c r="B9" i="1"/>
  <c r="AX8" i="1"/>
  <c r="AW8" i="1"/>
  <c r="AV8" i="1"/>
  <c r="AU8" i="1"/>
  <c r="AT8" i="1"/>
  <c r="AS8" i="1"/>
  <c r="AR8" i="1"/>
  <c r="AQ8" i="1"/>
  <c r="AP8" i="1"/>
  <c r="AO8" i="1"/>
  <c r="AN8" i="1"/>
  <c r="AM8" i="1"/>
  <c r="AL8" i="1"/>
  <c r="AK8" i="1"/>
  <c r="AZ8" i="1" s="1"/>
  <c r="AJ8" i="1"/>
  <c r="AG8" i="1"/>
  <c r="AE8" i="1"/>
  <c r="AD8" i="1"/>
  <c r="AC8" i="1"/>
  <c r="AB8" i="1"/>
  <c r="AA8" i="1"/>
  <c r="Z8" i="1"/>
  <c r="Y8" i="1"/>
  <c r="X8" i="1"/>
  <c r="W8" i="1"/>
  <c r="V8" i="1"/>
  <c r="U8" i="1"/>
  <c r="T8" i="1"/>
  <c r="S8" i="1"/>
  <c r="R8" i="1"/>
  <c r="L8" i="1"/>
  <c r="K8" i="1"/>
  <c r="J8" i="1"/>
  <c r="I8" i="1"/>
  <c r="G8" i="1"/>
  <c r="H18" i="1" s="1"/>
  <c r="F8" i="1"/>
  <c r="E8" i="1"/>
  <c r="D8" i="1"/>
  <c r="C8" i="1"/>
  <c r="B8" i="1"/>
  <c r="AX7" i="1"/>
  <c r="AW7" i="1"/>
  <c r="AV7" i="1"/>
  <c r="AU7" i="1"/>
  <c r="AT7" i="1"/>
  <c r="AS7" i="1"/>
  <c r="AR7" i="1"/>
  <c r="AQ7" i="1"/>
  <c r="AP7" i="1"/>
  <c r="AO7" i="1"/>
  <c r="AN7" i="1"/>
  <c r="AM7" i="1"/>
  <c r="AL7" i="1"/>
  <c r="AK7" i="1"/>
  <c r="AJ7" i="1"/>
  <c r="AE7" i="1"/>
  <c r="AD7" i="1"/>
  <c r="AC7" i="1"/>
  <c r="AB7" i="1"/>
  <c r="AA7" i="1"/>
  <c r="Z7" i="1"/>
  <c r="Y7" i="1"/>
  <c r="X7" i="1"/>
  <c r="W7" i="1"/>
  <c r="V7" i="1"/>
  <c r="U7" i="1"/>
  <c r="T7" i="1"/>
  <c r="S7" i="1"/>
  <c r="AG7" i="1" s="1"/>
  <c r="R7" i="1"/>
  <c r="O7" i="1"/>
  <c r="L7" i="1"/>
  <c r="K7" i="1"/>
  <c r="J7" i="1"/>
  <c r="N7" i="1" s="1"/>
  <c r="I7" i="1"/>
  <c r="G7" i="1"/>
  <c r="F7" i="1"/>
  <c r="E7" i="1"/>
  <c r="D7" i="1"/>
  <c r="C7" i="1"/>
  <c r="B7" i="1"/>
  <c r="AZ6" i="1"/>
  <c r="AX6" i="1"/>
  <c r="AW6" i="1"/>
  <c r="AV6" i="1"/>
  <c r="AU6" i="1"/>
  <c r="AT6" i="1"/>
  <c r="AS6" i="1"/>
  <c r="AR6" i="1"/>
  <c r="AQ6" i="1"/>
  <c r="AP6" i="1"/>
  <c r="AO6" i="1"/>
  <c r="AN6" i="1"/>
  <c r="AM6" i="1"/>
  <c r="AL6" i="1"/>
  <c r="AK6" i="1"/>
  <c r="AJ6" i="1"/>
  <c r="AG6" i="1"/>
  <c r="AE6" i="1"/>
  <c r="AD6" i="1"/>
  <c r="AC6" i="1"/>
  <c r="AB6" i="1"/>
  <c r="AA6" i="1"/>
  <c r="Z6" i="1"/>
  <c r="Y6" i="1"/>
  <c r="X6" i="1"/>
  <c r="W6" i="1"/>
  <c r="V6" i="1"/>
  <c r="U6" i="1"/>
  <c r="T6" i="1"/>
  <c r="S6" i="1"/>
  <c r="R6" i="1"/>
  <c r="L6" i="1"/>
  <c r="K6" i="1"/>
  <c r="J6" i="1"/>
  <c r="N6" i="1" s="1"/>
  <c r="I6" i="1"/>
  <c r="G6" i="1"/>
  <c r="F6" i="1"/>
  <c r="E6" i="1"/>
  <c r="D6" i="1"/>
  <c r="C6" i="1"/>
  <c r="B6" i="1"/>
  <c r="AZ5" i="1"/>
  <c r="AX5" i="1"/>
  <c r="AW5" i="1"/>
  <c r="AV5" i="1"/>
  <c r="AU5" i="1"/>
  <c r="AT5" i="1"/>
  <c r="AS5" i="1"/>
  <c r="AR5" i="1"/>
  <c r="AQ5" i="1"/>
  <c r="AP5" i="1"/>
  <c r="AO5" i="1"/>
  <c r="AN5" i="1"/>
  <c r="AM5" i="1"/>
  <c r="AL5" i="1"/>
  <c r="AK5" i="1"/>
  <c r="AJ5" i="1"/>
  <c r="AG5" i="1"/>
  <c r="AE5" i="1"/>
  <c r="AD5" i="1"/>
  <c r="AC5" i="1"/>
  <c r="AB5" i="1"/>
  <c r="AA5" i="1"/>
  <c r="Z5" i="1"/>
  <c r="Y5" i="1"/>
  <c r="X5" i="1"/>
  <c r="W5" i="1"/>
  <c r="V5" i="1"/>
  <c r="U5" i="1"/>
  <c r="T5" i="1"/>
  <c r="S5" i="1"/>
  <c r="R5" i="1"/>
  <c r="N5" i="1"/>
  <c r="L5" i="1"/>
  <c r="K5" i="1"/>
  <c r="J5" i="1"/>
  <c r="O5" i="1" s="1"/>
  <c r="I5" i="1"/>
  <c r="G5" i="1"/>
  <c r="F5" i="1"/>
  <c r="E5" i="1"/>
  <c r="D5" i="1"/>
  <c r="C5" i="1"/>
  <c r="B5" i="1"/>
  <c r="AZ4" i="1"/>
  <c r="AX4" i="1"/>
  <c r="AW4" i="1"/>
  <c r="AV4" i="1"/>
  <c r="AU4" i="1"/>
  <c r="AT4" i="1"/>
  <c r="AS4" i="1"/>
  <c r="AR4" i="1"/>
  <c r="AQ4" i="1"/>
  <c r="AP4" i="1"/>
  <c r="AO4" i="1"/>
  <c r="AN4" i="1"/>
  <c r="AM4" i="1"/>
  <c r="AL4" i="1"/>
  <c r="AK4" i="1"/>
  <c r="AJ4" i="1"/>
  <c r="AG4" i="1"/>
  <c r="AE4" i="1"/>
  <c r="AD4" i="1"/>
  <c r="AC4" i="1"/>
  <c r="AB4" i="1"/>
  <c r="AA4" i="1"/>
  <c r="Z4" i="1"/>
  <c r="Y4" i="1"/>
  <c r="X4" i="1"/>
  <c r="W4" i="1"/>
  <c r="V4" i="1"/>
  <c r="U4" i="1"/>
  <c r="T4" i="1"/>
  <c r="S4" i="1"/>
  <c r="R4" i="1"/>
  <c r="N4" i="1"/>
  <c r="L4" i="1"/>
  <c r="K4" i="1"/>
  <c r="J4" i="1"/>
  <c r="O4" i="1" s="1"/>
  <c r="I4" i="1"/>
  <c r="G4" i="1"/>
  <c r="H54" i="1" s="1"/>
  <c r="F4" i="1"/>
  <c r="E4" i="1"/>
  <c r="D4" i="1"/>
  <c r="C4" i="1"/>
  <c r="B4" i="1"/>
  <c r="AX3" i="1"/>
  <c r="AZ3" i="1" s="1"/>
  <c r="AW3" i="1"/>
  <c r="AV3" i="1"/>
  <c r="AU3" i="1"/>
  <c r="AT3" i="1"/>
  <c r="AS3" i="1"/>
  <c r="AR3" i="1"/>
  <c r="AQ3" i="1"/>
  <c r="AP3" i="1"/>
  <c r="AO3" i="1"/>
  <c r="AN3" i="1"/>
  <c r="AM3" i="1"/>
  <c r="AL3" i="1"/>
  <c r="AK3" i="1"/>
  <c r="AJ3" i="1"/>
  <c r="AE3" i="1"/>
  <c r="AD3" i="1"/>
  <c r="AC3" i="1"/>
  <c r="AB3" i="1"/>
  <c r="AA3" i="1"/>
  <c r="Z3" i="1"/>
  <c r="Y3" i="1"/>
  <c r="X3" i="1"/>
  <c r="W3" i="1"/>
  <c r="V3" i="1"/>
  <c r="U3" i="1"/>
  <c r="T3" i="1"/>
  <c r="S3" i="1"/>
  <c r="AG3" i="1" s="1"/>
  <c r="R3" i="1"/>
  <c r="L3" i="1"/>
  <c r="O3" i="1" s="1"/>
  <c r="K3" i="1"/>
  <c r="J3" i="1"/>
  <c r="N3" i="1" s="1"/>
  <c r="I3" i="1"/>
  <c r="G3" i="1"/>
  <c r="F3" i="1"/>
  <c r="E3" i="1"/>
  <c r="D3" i="1"/>
  <c r="C3" i="1"/>
  <c r="B3" i="1"/>
  <c r="AX2" i="1"/>
  <c r="AW2" i="1"/>
  <c r="AV2" i="1"/>
  <c r="AU2" i="1"/>
  <c r="AT2" i="1"/>
  <c r="AS2" i="1"/>
  <c r="AR2" i="1"/>
  <c r="AQ2" i="1"/>
  <c r="AP2" i="1"/>
  <c r="AO2" i="1"/>
  <c r="AN2" i="1"/>
  <c r="AM2" i="1"/>
  <c r="AL2" i="1"/>
  <c r="AK2" i="1"/>
  <c r="AE2" i="1"/>
  <c r="AD2" i="1"/>
  <c r="AC2" i="1"/>
  <c r="AB2" i="1"/>
  <c r="AA2" i="1"/>
  <c r="Z2" i="1"/>
  <c r="Y2" i="1"/>
  <c r="X2" i="1"/>
  <c r="W2" i="1"/>
  <c r="V2" i="1"/>
  <c r="U2" i="1"/>
  <c r="T2" i="1"/>
  <c r="S2" i="1"/>
  <c r="N24" i="2" l="1"/>
  <c r="P24" i="2"/>
  <c r="P26" i="2"/>
  <c r="N26" i="2"/>
  <c r="N29" i="2"/>
  <c r="P29" i="2"/>
  <c r="P31" i="2"/>
  <c r="N31" i="2"/>
  <c r="P32" i="2"/>
  <c r="N32" i="2"/>
  <c r="N33" i="2"/>
  <c r="P33" i="2"/>
  <c r="N34" i="2"/>
  <c r="P34" i="2"/>
  <c r="P35" i="2"/>
  <c r="N35" i="2"/>
  <c r="P36" i="2"/>
  <c r="N36" i="2"/>
  <c r="N37" i="2"/>
  <c r="P37" i="2"/>
  <c r="P38" i="2"/>
  <c r="N38" i="2"/>
  <c r="N39" i="2"/>
  <c r="P39" i="2"/>
  <c r="P40" i="2"/>
  <c r="N40" i="2"/>
  <c r="N41" i="2"/>
  <c r="P41" i="2"/>
  <c r="P42" i="2"/>
  <c r="N42" i="2"/>
  <c r="N43" i="2"/>
  <c r="P43" i="2"/>
  <c r="N44" i="2"/>
  <c r="P44" i="2"/>
  <c r="N45" i="2"/>
  <c r="P45" i="2"/>
  <c r="P46" i="2"/>
  <c r="N46" i="2"/>
  <c r="N47" i="2"/>
  <c r="P47" i="2"/>
  <c r="N48" i="2"/>
  <c r="P48" i="2"/>
  <c r="N49" i="2"/>
  <c r="P49" i="2"/>
  <c r="P50" i="2"/>
  <c r="N50" i="2"/>
  <c r="P51" i="2"/>
  <c r="N51" i="2"/>
  <c r="N52" i="2"/>
  <c r="P52" i="2"/>
  <c r="P53" i="2"/>
  <c r="N53" i="2"/>
  <c r="N54" i="2"/>
  <c r="P54" i="2"/>
  <c r="P23" i="2"/>
  <c r="N23" i="2"/>
  <c r="P25" i="2"/>
  <c r="N25" i="2"/>
  <c r="P27" i="2"/>
  <c r="N27" i="2"/>
  <c r="P28" i="2"/>
  <c r="N28" i="2"/>
  <c r="N30" i="2"/>
  <c r="P30" i="2"/>
  <c r="N5" i="2"/>
  <c r="N7" i="2"/>
  <c r="N9" i="2"/>
  <c r="N11" i="2"/>
  <c r="N13" i="2"/>
  <c r="N15" i="2"/>
  <c r="N17" i="2"/>
  <c r="N19" i="2"/>
  <c r="N21" i="2"/>
  <c r="BA54" i="2"/>
  <c r="O10" i="1"/>
  <c r="M10" i="1"/>
  <c r="M11" i="1"/>
  <c r="O11" i="1"/>
  <c r="O20" i="1"/>
  <c r="M23" i="1"/>
  <c r="H7" i="1"/>
  <c r="AZ10" i="1"/>
  <c r="M24" i="1"/>
  <c r="O24" i="1"/>
  <c r="M35" i="1"/>
  <c r="M38" i="1"/>
  <c r="H51" i="1"/>
  <c r="M6" i="1"/>
  <c r="H8" i="1"/>
  <c r="M8" i="1"/>
  <c r="M49" i="1"/>
  <c r="O8" i="1"/>
  <c r="M41" i="1"/>
  <c r="M33" i="1"/>
  <c r="H9" i="1"/>
  <c r="H12" i="1"/>
  <c r="N13" i="1"/>
  <c r="M17" i="1"/>
  <c r="O18" i="1"/>
  <c r="M18" i="1"/>
  <c r="M19" i="1"/>
  <c r="O19" i="1"/>
  <c r="H23" i="1"/>
  <c r="N25" i="1"/>
  <c r="O28" i="1"/>
  <c r="M31" i="1"/>
  <c r="N32" i="1"/>
  <c r="H32" i="1"/>
  <c r="H33" i="1"/>
  <c r="N37" i="1"/>
  <c r="M39" i="1"/>
  <c r="N40" i="1"/>
  <c r="H40" i="1"/>
  <c r="H41" i="1"/>
  <c r="N45" i="1"/>
  <c r="M47" i="1"/>
  <c r="N48" i="1"/>
  <c r="H48" i="1"/>
  <c r="H49" i="1"/>
  <c r="M30" i="1"/>
  <c r="H36" i="1"/>
  <c r="H44" i="1"/>
  <c r="M15" i="1"/>
  <c r="M22" i="1"/>
  <c r="H24" i="1"/>
  <c r="H25" i="1"/>
  <c r="H28" i="1"/>
  <c r="H35" i="1"/>
  <c r="H43" i="1"/>
  <c r="M43" i="1"/>
  <c r="M46" i="1"/>
  <c r="M7" i="1"/>
  <c r="N8" i="1"/>
  <c r="H50" i="1"/>
  <c r="H42" i="1"/>
  <c r="H34" i="1"/>
  <c r="M14" i="1"/>
  <c r="H16" i="1"/>
  <c r="M16" i="1"/>
  <c r="O16" i="1"/>
  <c r="H17" i="1"/>
  <c r="H20" i="1"/>
  <c r="M25" i="1"/>
  <c r="H26" i="1"/>
  <c r="O26" i="1"/>
  <c r="M26" i="1"/>
  <c r="M27" i="1"/>
  <c r="O27" i="1"/>
  <c r="H31" i="1"/>
  <c r="H39" i="1"/>
  <c r="H47" i="1"/>
  <c r="M32" i="1"/>
  <c r="M40" i="1"/>
  <c r="AZ51" i="1"/>
  <c r="H4" i="1"/>
  <c r="M4" i="1"/>
  <c r="M5" i="1"/>
  <c r="H6" i="1"/>
  <c r="O6" i="1"/>
  <c r="O9" i="1"/>
  <c r="N11" i="1"/>
  <c r="M12" i="1"/>
  <c r="M13" i="1"/>
  <c r="H14" i="1"/>
  <c r="O14" i="1"/>
  <c r="O17" i="1"/>
  <c r="N19" i="1"/>
  <c r="M20" i="1"/>
  <c r="M21" i="1"/>
  <c r="H22" i="1"/>
  <c r="O22" i="1"/>
  <c r="O25" i="1"/>
  <c r="N27" i="1"/>
  <c r="M28" i="1"/>
  <c r="M29" i="1"/>
  <c r="H30" i="1"/>
  <c r="O30" i="1"/>
  <c r="O32" i="1"/>
  <c r="O33" i="1"/>
  <c r="N35" i="1"/>
  <c r="O35" i="1"/>
  <c r="M36" i="1"/>
  <c r="M37" i="1"/>
  <c r="H38" i="1"/>
  <c r="O38" i="1"/>
  <c r="O40" i="1"/>
  <c r="O41" i="1"/>
  <c r="N43" i="1"/>
  <c r="O43" i="1"/>
  <c r="M44" i="1"/>
  <c r="M45" i="1"/>
  <c r="H46" i="1"/>
  <c r="O46" i="1"/>
  <c r="O49" i="1"/>
  <c r="M51" i="1"/>
  <c r="H52" i="1"/>
  <c r="M52" i="1"/>
  <c r="M53" i="1"/>
  <c r="M54" i="1"/>
  <c r="M48" i="1"/>
  <c r="H5" i="1"/>
  <c r="AZ7" i="1"/>
  <c r="H13" i="1"/>
  <c r="AZ15" i="1"/>
  <c r="H21" i="1"/>
  <c r="AZ23" i="1"/>
  <c r="H29" i="1"/>
  <c r="AZ31" i="1"/>
  <c r="M34" i="1"/>
  <c r="H37" i="1"/>
  <c r="AZ39" i="1"/>
  <c r="M42" i="1"/>
  <c r="H45" i="1"/>
  <c r="AZ47" i="1"/>
  <c r="M50" i="1"/>
  <c r="H53" i="1"/>
  <c r="AZ54" i="1"/>
</calcChain>
</file>

<file path=xl/sharedStrings.xml><?xml version="1.0" encoding="utf-8"?>
<sst xmlns="http://schemas.openxmlformats.org/spreadsheetml/2006/main" count="372" uniqueCount="92">
  <si>
    <t>Percentage of All U.S. MDs, NPs, and PAs that Received a CMS EHR Incentive Program Payment, December 2014</t>
  </si>
  <si>
    <r>
      <rPr>
        <b/>
        <sz val="13"/>
        <color theme="3" tint="0.39997558519241921"/>
        <rFont val="Calibri"/>
        <family val="2"/>
        <scheme val="minor"/>
      </rPr>
      <t>Share of Physicians, Physician's Assistants, and Nurse Practitioners that Received a CMS EHR Incentive Program payment</t>
    </r>
    <r>
      <rPr>
        <i/>
        <sz val="12"/>
        <color theme="3" tint="0.39997558519241921"/>
        <rFont val="Calibri"/>
        <family val="2"/>
        <scheme val="minor"/>
      </rPr>
      <t xml:space="preserve">
</t>
    </r>
    <r>
      <rPr>
        <b/>
        <sz val="12"/>
        <color theme="3" tint="0.39997558519241921"/>
        <rFont val="Calibri"/>
        <family val="2"/>
        <scheme val="minor"/>
      </rPr>
      <t>Table 2:</t>
    </r>
    <r>
      <rPr>
        <i/>
        <sz val="12"/>
        <color theme="3" tint="0.39997558519241921"/>
        <rFont val="Calibri"/>
        <family val="2"/>
        <scheme val="minor"/>
      </rPr>
      <t xml:space="preserve"> Ranks each state's monthly cumulative share of healthcare professionals that
received at least one incentive payment relative to all states</t>
    </r>
  </si>
  <si>
    <r>
      <rPr>
        <b/>
        <sz val="13"/>
        <color theme="3" tint="0.39997558519241921"/>
        <rFont val="Calibri"/>
        <family val="2"/>
        <scheme val="minor"/>
      </rPr>
      <t>Share of Physicians, Physician's Assistants, and Nurse Practitioners that Received a CMS EHR Incentive Program payment</t>
    </r>
    <r>
      <rPr>
        <i/>
        <sz val="12"/>
        <color theme="3" tint="0.39997558519241921"/>
        <rFont val="Calibri"/>
        <family val="2"/>
        <scheme val="minor"/>
      </rPr>
      <t xml:space="preserve">
</t>
    </r>
    <r>
      <rPr>
        <b/>
        <sz val="12"/>
        <color theme="3" tint="0.39997558519241921"/>
        <rFont val="Calibri"/>
        <family val="2"/>
        <scheme val="minor"/>
      </rPr>
      <t xml:space="preserve">Table 3: </t>
    </r>
    <r>
      <rPr>
        <i/>
        <sz val="12"/>
        <color theme="3" tint="0.39997558519241921"/>
        <rFont val="Calibri"/>
        <family val="2"/>
        <scheme val="minor"/>
      </rPr>
      <t>Tabulates the monthly percentage point change in the cumulative share of 
state-by-state healthcare professionals that received at least one incentive payment</t>
    </r>
  </si>
  <si>
    <t>Region</t>
  </si>
  <si>
    <r>
      <t>Total MDs, NPs, PAs</t>
    </r>
    <r>
      <rPr>
        <b/>
        <vertAlign val="superscript"/>
        <sz val="9"/>
        <rFont val="Calibri"/>
        <family val="2"/>
        <scheme val="minor"/>
      </rPr>
      <t>1</t>
    </r>
  </si>
  <si>
    <r>
      <t>Total PCPs</t>
    </r>
    <r>
      <rPr>
        <b/>
        <vertAlign val="superscript"/>
        <sz val="9"/>
        <rFont val="Calibri"/>
        <family val="2"/>
        <scheme val="minor"/>
      </rPr>
      <t>2</t>
    </r>
  </si>
  <si>
    <t>Total MDs</t>
  </si>
  <si>
    <t>Total NPs</t>
  </si>
  <si>
    <t>Total PAs</t>
  </si>
  <si>
    <r>
      <t>Dec-12</t>
    </r>
    <r>
      <rPr>
        <b/>
        <vertAlign val="superscript"/>
        <sz val="9"/>
        <rFont val="Calibri"/>
        <family val="2"/>
        <scheme val="minor"/>
      </rPr>
      <t>3</t>
    </r>
  </si>
  <si>
    <t>RANK</t>
  </si>
  <si>
    <t>Jun-13</t>
  </si>
  <si>
    <t>Dec-13</t>
  </si>
  <si>
    <r>
      <t>Jun-14</t>
    </r>
    <r>
      <rPr>
        <b/>
        <vertAlign val="superscript"/>
        <sz val="9"/>
        <rFont val="Calibri"/>
        <family val="2"/>
        <scheme val="minor"/>
      </rPr>
      <t>4</t>
    </r>
  </si>
  <si>
    <t>Dec-14</t>
  </si>
  <si>
    <t>% change 2012 to 2013</t>
  </si>
  <si>
    <t>% change 2013 to 2014</t>
  </si>
  <si>
    <t>Est. Num of Physicians, PAs, NPs</t>
  </si>
  <si>
    <t>1 year 
CHANGE</t>
  </si>
  <si>
    <t>National</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</si>
  <si>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</si>
  <si>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</si>
  <si>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</si>
  <si>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</si>
  <si>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</si>
  <si>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</si>
  <si>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</si>
  <si>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</si>
  <si>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</si>
  <si>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</si>
  <si>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</si>
  <si>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</si>
  <si>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</si>
  <si>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</si>
  <si>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</si>
  <si>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</si>
  <si>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</si>
  <si>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</si>
  <si>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</si>
  <si>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</si>
  <si>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</si>
  <si>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</si>
  <si>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</si>
  <si>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</si>
  <si>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</si>
  <si>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</si>
  <si>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</si>
  <si>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</si>
  <si>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</si>
  <si>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</si>
  <si>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</si>
  <si>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</si>
  <si>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</si>
  <si>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</si>
  <si>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</si>
  <si>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</si>
  <si>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</si>
  <si>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</si>
  <si>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</si>
  <si>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</si>
  <si>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</si>
  <si>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</si>
  <si>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</si>
  <si>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</si>
  <si>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</si>
  <si>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</si>
  <si>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</si>
  <si>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</si>
  <si>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</si>
  <si>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</si>
  <si>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</si>
  <si>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Footnotes:</t>
  </si>
  <si>
    <r>
      <rPr>
        <b/>
        <vertAlign val="superscript"/>
        <sz val="8"/>
        <rFont val="Calibri"/>
        <family val="2"/>
        <scheme val="minor"/>
      </rPr>
      <t>1</t>
    </r>
    <r>
      <rPr>
        <sz val="8"/>
        <rFont val="Calibri"/>
        <family val="2"/>
        <scheme val="minor"/>
      </rPr>
      <t>ONC uses the the SK&amp;A office-based provider database to estimate</t>
    </r>
    <r>
      <rPr>
        <b/>
        <vertAlign val="superscript"/>
        <sz val="8"/>
        <rFont val="Calibri"/>
        <family val="2"/>
        <scheme val="minor"/>
      </rPr>
      <t xml:space="preserve"> </t>
    </r>
    <r>
      <rPr>
        <sz val="8"/>
        <rFont val="Calibri"/>
        <family val="2"/>
        <scheme val="minor"/>
      </rPr>
      <t xml:space="preserve">the number of physicians (MDs), physician assistants (PAs), and nurse practitioners (NPs) in each state. These estimates include more providers than are eligible to participate in the Centers for Medicare and Medicaid Services (CMS) EHR Incentive Programs. CMS' estimate of all eligible providers is approximately 537,600; ONC's current estimate of all U.S. MDs, NPs, and PAs is approximately 725,400. Accordingly, estimates in this table may actually underestimate the percentage of eligible providers in each state that are participating in the CMS EHR Incentive Programs. This estimate approximately reflects the percentage of all U.S. office-based providers who have adopted certified EHR technology in each state and nationally. </t>
    </r>
    <r>
      <rPr>
        <b/>
        <vertAlign val="superscript"/>
        <sz val="8"/>
        <rFont val="Calibri"/>
        <family val="2"/>
        <scheme val="minor"/>
      </rPr>
      <t>2</t>
    </r>
    <r>
      <rPr>
        <sz val="8"/>
        <rFont val="Calibri"/>
        <family val="2"/>
        <scheme val="minor"/>
      </rPr>
      <t xml:space="preserve">Estimate for primary care providers (PCPs) includes all primary care MDs, NPs, and PAs. Estimates for MDs, NPs, and PAs include both primary care and non-primary care providers. </t>
    </r>
    <r>
      <rPr>
        <b/>
        <vertAlign val="superscript"/>
        <sz val="8"/>
        <rFont val="Calibri"/>
        <family val="2"/>
        <scheme val="minor"/>
      </rPr>
      <t>3</t>
    </r>
    <r>
      <rPr>
        <sz val="8"/>
        <rFont val="Calibri"/>
        <family val="2"/>
        <scheme val="minor"/>
      </rPr>
      <t xml:space="preserve">The unduplicated count of MDs, NPs, and PAs who have received a payment under the CMS' EHR Incentive Programs.  Results of this analysis may differ from summary statistics reported by CMS. </t>
    </r>
    <r>
      <rPr>
        <b/>
        <vertAlign val="superscript"/>
        <sz val="8"/>
        <rFont val="Calibri"/>
        <family val="2"/>
        <scheme val="minor"/>
      </rPr>
      <t>4</t>
    </r>
    <r>
      <rPr>
        <sz val="8"/>
        <rFont val="Calibri"/>
        <family val="2"/>
        <scheme val="minor"/>
      </rPr>
      <t xml:space="preserve">Percentages may be lower in June 2014 than December 2013 because new denominator estimates were used to estimate June measures. </t>
    </r>
    <r>
      <rPr>
        <b/>
        <i/>
        <sz val="8"/>
        <rFont val="Calibri"/>
        <family val="2"/>
        <scheme val="minor"/>
      </rPr>
      <t>For more information, visit www.dashboard.healthit.gov/datadashboard/data.php or contact ONC.Request@hhs.gov.</t>
    </r>
  </si>
  <si>
    <t xml:space="preserve"> </t>
  </si>
  <si>
    <t>1 Rankings calculated on a monthly basis from percentage of physicians, physician's assistants, and nurse practicioners that received a 
CMS EHR incentive payment, by state.</t>
  </si>
  <si>
    <t>1 Chart reflects the monthly percentage point change in the percentage of physicians, physician's assistants, and nurse practicioners that received a CMS EHR incentive payment, by state.</t>
  </si>
  <si>
    <t>Percentage of Non-federal Acute Care Hospitals that Received a CMS EHR Incentive Program Payment, December 2014</t>
  </si>
  <si>
    <r>
      <rPr>
        <b/>
        <sz val="16"/>
        <color theme="3" tint="0.39997558519241921"/>
        <rFont val="Calibri"/>
        <family val="2"/>
        <scheme val="minor"/>
      </rPr>
      <t>Share of Hospitals that Received a CMS EHR Incentive Program payment</t>
    </r>
    <r>
      <rPr>
        <b/>
        <sz val="14"/>
        <color theme="3" tint="0.39997558519241921"/>
        <rFont val="Calibri"/>
        <family val="2"/>
        <scheme val="minor"/>
      </rPr>
      <t xml:space="preserve">
Table 2: </t>
    </r>
    <r>
      <rPr>
        <i/>
        <sz val="14"/>
        <color theme="3" tint="0.39997558519241921"/>
        <rFont val="Calibri"/>
        <family val="2"/>
        <scheme val="minor"/>
      </rPr>
      <t>Ranks each state's monthly cumulative share of hospitals that
received at least one incentive payment relative to all states</t>
    </r>
  </si>
  <si>
    <r>
      <rPr>
        <b/>
        <sz val="16"/>
        <color theme="3" tint="0.39997558519241921"/>
        <rFont val="Calibri"/>
        <family val="2"/>
        <scheme val="minor"/>
      </rPr>
      <t>Share of Hospitals that Received a CMS EHR Incentive Program payment</t>
    </r>
    <r>
      <rPr>
        <b/>
        <sz val="14"/>
        <color theme="3" tint="0.39997558519241921"/>
        <rFont val="Calibri"/>
        <family val="2"/>
        <scheme val="minor"/>
      </rPr>
      <t xml:space="preserve">
Table 3: </t>
    </r>
    <r>
      <rPr>
        <i/>
        <sz val="14"/>
        <color theme="3" tint="0.39997558519241921"/>
        <rFont val="Calibri"/>
        <family val="2"/>
        <scheme val="minor"/>
      </rPr>
      <t>Tabulates the monthly percentage point change in the cumulative
share of state-by-state hospitals that received at least one incentive payment</t>
    </r>
  </si>
  <si>
    <r>
      <t>Total Hospitals</t>
    </r>
    <r>
      <rPr>
        <b/>
        <vertAlign val="superscript"/>
        <sz val="9"/>
        <rFont val="Calibri"/>
        <family val="2"/>
        <scheme val="minor"/>
      </rPr>
      <t>1</t>
    </r>
  </si>
  <si>
    <t>Total Short Term General</t>
  </si>
  <si>
    <r>
      <t>Total URBAN</t>
    </r>
    <r>
      <rPr>
        <b/>
        <vertAlign val="superscript"/>
        <sz val="9"/>
        <rFont val="Calibri"/>
        <family val="2"/>
        <scheme val="minor"/>
      </rPr>
      <t>2</t>
    </r>
  </si>
  <si>
    <r>
      <t>Total RURAL</t>
    </r>
    <r>
      <rPr>
        <b/>
        <vertAlign val="superscript"/>
        <sz val="9"/>
        <rFont val="Calibri"/>
        <family val="2"/>
        <scheme val="minor"/>
      </rPr>
      <t>2</t>
    </r>
  </si>
  <si>
    <t>Total Critical Access</t>
  </si>
  <si>
    <t>Total Children's</t>
  </si>
  <si>
    <t>Jun-14</t>
  </si>
  <si>
    <r>
      <t>Dec-14</t>
    </r>
    <r>
      <rPr>
        <b/>
        <vertAlign val="superscript"/>
        <sz val="9"/>
        <rFont val="Calibri"/>
        <family val="2"/>
        <scheme val="minor"/>
      </rPr>
      <t>4</t>
    </r>
  </si>
  <si>
    <t>Est. Num of Hospitals</t>
  </si>
  <si>
    <t>1 year CHANGE</t>
  </si>
  <si>
    <r>
      <rPr>
        <b/>
        <vertAlign val="superscript"/>
        <sz val="8"/>
        <rFont val="Calibri"/>
        <family val="2"/>
        <scheme val="minor"/>
      </rPr>
      <t>1</t>
    </r>
    <r>
      <rPr>
        <sz val="8"/>
        <rFont val="Calibri"/>
        <family val="2"/>
        <scheme val="minor"/>
      </rPr>
      <t xml:space="preserve">ONC uses the Centers for Medicare and Medicaid Services (CMS) Provider of Services (POS) file to calculate the number of hospitals in each state. These hospital calculations only include active (not closed, etc.) short term general, critical access, and children's hospitals; these exclude non-acute care facilities. These numbers represent all hospitals eligible to participate in the CMS EHR Incentive Programs. </t>
    </r>
    <r>
      <rPr>
        <b/>
        <vertAlign val="superscript"/>
        <sz val="8"/>
        <rFont val="Calibri"/>
        <family val="2"/>
        <scheme val="minor"/>
      </rPr>
      <t>2</t>
    </r>
    <r>
      <rPr>
        <sz val="8"/>
        <rFont val="Calibri"/>
        <family val="2"/>
        <scheme val="minor"/>
      </rPr>
      <t xml:space="preserve">Short term general hospitals in Urban and Rural areas. </t>
    </r>
    <r>
      <rPr>
        <b/>
        <vertAlign val="superscript"/>
        <sz val="8"/>
        <rFont val="Calibri"/>
        <family val="2"/>
        <scheme val="minor"/>
      </rPr>
      <t>3</t>
    </r>
    <r>
      <rPr>
        <sz val="8"/>
        <rFont val="Calibri"/>
        <family val="2"/>
        <scheme val="minor"/>
      </rPr>
      <t xml:space="preserve">The unduplicated count of hospitals who have received a payment under the CMS' EHR Incentive Programs.  Results of this analysis may defer from summary staitstics reported by CMS. </t>
    </r>
    <r>
      <rPr>
        <b/>
        <vertAlign val="superscript"/>
        <sz val="8"/>
        <rFont val="Calibri"/>
        <family val="2"/>
        <scheme val="minor"/>
      </rPr>
      <t>4</t>
    </r>
    <r>
      <rPr>
        <sz val="8"/>
        <rFont val="Calibri"/>
        <family val="2"/>
        <scheme val="minor"/>
      </rPr>
      <t xml:space="preserve">Denominators updated as of December 2014 update of the POS file. Percentages may be lower than in June 2014. </t>
    </r>
    <r>
      <rPr>
        <b/>
        <i/>
        <sz val="8"/>
        <rFont val="Calibri"/>
        <family val="2"/>
        <scheme val="minor"/>
      </rPr>
      <t>For more information, visit www.dashboard.healthit.gov/datadashboard/data.php or contact ONC.Request@hhs.gov.</t>
    </r>
  </si>
  <si>
    <t>1 Rankings calculated on a monthly basis from percentage of hospitals that received a CMS EHR incentive payment, by state.</t>
  </si>
  <si>
    <t>1 Chart reflects the monthly percentage point change in the percentage of hospitals that received a CMS EHR incentive payment, by state.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</si>
</sst>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_(* \(#,##0\);_(* &quot;-&quot;??_);_(@_)"/>
  </numFmts>
  <fonts count="20" x14ac:knownFonts="1">
    <font>
      <sz val="11"/>
      <color theme="1"/>
      <name val="Calibri"/>
      <family val="2"/>
      <scheme val="minor"/>
    </font>
    <font>
      <b/>
      <sz val="13"/>
      <color theme="1"/>
      <name val="Calibri"/>
      <family val="2"/>
      <scheme val="minor"/>
    </font>
    <font>
      <i/>
      <sz val="12"/>
      <color theme="3" tint="0.39997558519241921"/>
      <name val="Calibri"/>
      <family val="2"/>
      <scheme val="minor"/>
    </font>
    <font>
      <b/>
      <sz val="13"/>
      <color theme="3" tint="0.39997558519241921"/>
      <name val="Calibri"/>
      <family val="2"/>
      <scheme val="minor"/>
    </font>
    <font>
      <b/>
      <sz val="12"/>
      <color theme="3" tint="0.39997558519241921"/>
      <name val="Calibri"/>
      <family val="2"/>
      <scheme val="minor"/>
    </font>
    <font>
      <b/>
      <sz val="9"/>
      <color theme="1"/>
      <name val="Calibri"/>
      <family val="2"/>
      <scheme val="minor"/>
    </font>
    <font>
      <b/>
      <sz val="9"/>
      <name val="Calibri"/>
      <family val="2"/>
      <scheme val="minor"/>
    </font>
    <font>
      <b/>
      <vertAlign val="superscript"/>
      <sz val="9"/>
      <name val="Calibri"/>
      <family val="2"/>
      <scheme val="minor"/>
    </font>
    <font>
      <i/>
      <sz val="9"/>
      <color theme="1"/>
      <name val="Calibri"/>
      <family val="2"/>
      <scheme val="minor"/>
    </font>
    <font>
      <sz val="9"/>
      <color theme="1"/>
      <name val="Calibri"/>
      <family val="2"/>
      <scheme val="minor"/>
    </font>
    <font>
      <sz val="9"/>
      <name val="Arial"/>
      <family val="2"/>
    </font>
    <font>
      <b/>
      <sz val="9"/>
      <name val="Arial"/>
      <family val="2"/>
    </font>
    <font>
      <sz val="9"/>
      <name val="Calibri"/>
      <family val="2"/>
      <scheme val="minor"/>
    </font>
    <font>
      <sz val="8"/>
      <name val="Calibri"/>
      <family val="2"/>
      <scheme val="minor"/>
    </font>
    <font>
      <b/>
      <vertAlign val="superscript"/>
      <sz val="8"/>
      <name val="Calibri"/>
      <family val="2"/>
      <scheme val="minor"/>
    </font>
    <font>
      <b/>
      <i/>
      <sz val="8"/>
      <name val="Calibri"/>
      <family val="2"/>
      <scheme val="minor"/>
    </font>
    <font>
      <b/>
      <sz val="14"/>
      <color theme="3" tint="0.39997558519241921"/>
      <name val="Calibri"/>
      <family val="2"/>
      <scheme val="minor"/>
    </font>
    <font>
      <b/>
      <sz val="16"/>
      <color theme="3" tint="0.39997558519241921"/>
      <name val="Calibri"/>
      <family val="2"/>
      <scheme val="minor"/>
    </font>
    <font>
      <i/>
      <sz val="14"/>
      <color theme="3" tint="0.39997558519241921"/>
      <name val="Calibri"/>
      <family val="2"/>
      <scheme val="minor"/>
    </font>
    <font>
      <sz val="9"/>
      <color theme="1"/>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s>
  <borders count="22">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double">
        <color indexed="64"/>
      </right>
      <top/>
      <bottom/>
      <diagonal/>
    </border>
    <border>
      <left style="double">
        <color indexed="64"/>
      </left>
      <right style="thin">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s>
  <cellStyleXfs count="1">
    <xf numFmtId="0" fontId="0" fillId="0" borderId="0"/>
  </cellStyleXfs>
  <cellXfs count="72">
    <xf numFmtId="0" fontId="0" fillId="0" borderId="0" xfId="0"/>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5" fillId="3" borderId="4" xfId="0" applyFont="1" applyFill="1" applyBorder="1" applyAlignment="1">
      <alignment horizontal="center" vertical="center"/>
    </xf>
    <xf numFmtId="0" fontId="6" fillId="3" borderId="4" xfId="0" applyFont="1" applyFill="1" applyBorder="1" applyAlignment="1">
      <alignment horizontal="center" vertical="center" wrapText="1"/>
    </xf>
    <xf numFmtId="49" fontId="6" fillId="3" borderId="4" xfId="0" applyNumberFormat="1" applyFont="1" applyFill="1" applyBorder="1" applyAlignment="1">
      <alignment horizontal="center" vertical="center" wrapText="1"/>
    </xf>
    <xf numFmtId="17" fontId="6" fillId="3" borderId="4" xfId="0" applyNumberFormat="1" applyFont="1" applyFill="1" applyBorder="1" applyAlignment="1">
      <alignment horizontal="center" vertical="center" wrapText="1"/>
    </xf>
    <xf numFmtId="0" fontId="5" fillId="3" borderId="5" xfId="0" applyFont="1" applyFill="1" applyBorder="1" applyAlignment="1">
      <alignment horizontal="center" vertical="center"/>
    </xf>
    <xf numFmtId="0" fontId="6" fillId="3" borderId="5" xfId="0" applyFont="1" applyFill="1" applyBorder="1" applyAlignment="1">
      <alignment horizontal="center" vertical="center" wrapText="1"/>
    </xf>
    <xf numFmtId="49" fontId="6" fillId="3" borderId="5" xfId="0" applyNumberFormat="1" applyFont="1" applyFill="1" applyBorder="1" applyAlignment="1">
      <alignment horizontal="center" vertical="center" wrapText="1"/>
    </xf>
    <xf numFmtId="17" fontId="6" fillId="4" borderId="6" xfId="0" applyNumberFormat="1" applyFont="1" applyFill="1" applyBorder="1" applyAlignment="1">
      <alignment horizontal="center" vertical="center" wrapText="1"/>
    </xf>
    <xf numFmtId="0" fontId="8" fillId="3" borderId="7" xfId="0" applyFont="1" applyFill="1" applyBorder="1" applyAlignment="1">
      <alignment horizontal="center" vertical="center" textRotation="90" wrapText="1"/>
    </xf>
    <xf numFmtId="49" fontId="6" fillId="5" borderId="5" xfId="0" applyNumberFormat="1" applyFont="1" applyFill="1" applyBorder="1" applyAlignment="1">
      <alignment horizontal="center" vertical="center" wrapText="1"/>
    </xf>
    <xf numFmtId="49" fontId="6" fillId="5" borderId="8" xfId="0" applyNumberFormat="1" applyFont="1" applyFill="1" applyBorder="1" applyAlignment="1">
      <alignment horizontal="center" vertical="center" wrapText="1"/>
    </xf>
    <xf numFmtId="0" fontId="8" fillId="3" borderId="9" xfId="0" applyFont="1" applyFill="1" applyBorder="1" applyAlignment="1">
      <alignment horizontal="center" vertical="center" textRotation="90" wrapText="1"/>
    </xf>
    <xf numFmtId="0" fontId="6" fillId="6" borderId="4" xfId="0" applyFont="1" applyFill="1" applyBorder="1" applyAlignment="1">
      <alignment vertical="center"/>
    </xf>
    <xf numFmtId="164" fontId="6" fillId="6" borderId="4" xfId="0" applyNumberFormat="1" applyFont="1" applyFill="1" applyBorder="1" applyAlignment="1">
      <alignment horizontal="center" vertical="center"/>
    </xf>
    <xf numFmtId="9" fontId="6" fillId="6" borderId="4" xfId="0" applyNumberFormat="1" applyFont="1" applyFill="1" applyBorder="1" applyAlignment="1">
      <alignment horizontal="center" vertical="center" wrapText="1"/>
    </xf>
    <xf numFmtId="0" fontId="9" fillId="6" borderId="4" xfId="0" applyFont="1" applyFill="1" applyBorder="1" applyAlignment="1">
      <alignment horizontal="center"/>
    </xf>
    <xf numFmtId="9" fontId="5" fillId="6" borderId="4" xfId="0" applyNumberFormat="1" applyFont="1" applyFill="1" applyBorder="1" applyAlignment="1">
      <alignment horizontal="center"/>
    </xf>
    <xf numFmtId="0" fontId="10" fillId="7" borderId="2" xfId="0" applyFont="1" applyFill="1" applyBorder="1" applyAlignment="1">
      <alignment horizontal="left" vertical="top"/>
    </xf>
    <xf numFmtId="164" fontId="10" fillId="7" borderId="2" xfId="0" applyNumberFormat="1" applyFont="1" applyFill="1" applyBorder="1" applyAlignment="1">
      <alignment horizontal="center" vertical="top"/>
    </xf>
    <xf numFmtId="0" fontId="9" fillId="3" borderId="2" xfId="0" applyFont="1" applyFill="1" applyBorder="1" applyAlignment="1">
      <alignment horizontal="center"/>
    </xf>
    <xf numFmtId="0" fontId="0" fillId="4" borderId="10" xfId="0" applyFill="1" applyBorder="1"/>
    <xf numFmtId="0" fontId="9" fillId="3" borderId="11" xfId="0" applyFont="1" applyFill="1" applyBorder="1" applyAlignment="1">
      <alignment horizontal="center" vertical="center"/>
    </xf>
    <xf numFmtId="0" fontId="11" fillId="6" borderId="4" xfId="0" applyFont="1" applyFill="1" applyBorder="1"/>
    <xf numFmtId="164" fontId="11" fillId="6" borderId="4" xfId="0" applyNumberFormat="1" applyFont="1" applyFill="1" applyBorder="1" applyAlignment="1">
      <alignment horizontal="center" wrapText="1"/>
    </xf>
    <xf numFmtId="9" fontId="11" fillId="6" borderId="4" xfId="0" applyNumberFormat="1" applyFont="1" applyFill="1" applyBorder="1" applyAlignment="1">
      <alignment horizontal="center" vertical="center" wrapText="1"/>
    </xf>
    <xf numFmtId="0" fontId="0" fillId="4" borderId="12" xfId="0" applyFill="1" applyBorder="1"/>
    <xf numFmtId="9" fontId="9" fillId="6" borderId="13" xfId="0" applyNumberFormat="1" applyFont="1" applyFill="1" applyBorder="1" applyAlignment="1">
      <alignment horizontal="center" vertical="center"/>
    </xf>
    <xf numFmtId="0" fontId="12" fillId="7" borderId="4" xfId="0" applyFont="1" applyFill="1" applyBorder="1" applyAlignment="1">
      <alignment horizontal="left" vertical="center"/>
    </xf>
    <xf numFmtId="164" fontId="12" fillId="2" borderId="4" xfId="0" applyNumberFormat="1" applyFont="1" applyFill="1" applyBorder="1" applyAlignment="1">
      <alignment horizontal="center" vertical="center"/>
    </xf>
    <xf numFmtId="9" fontId="12" fillId="0" borderId="4" xfId="0" applyNumberFormat="1" applyFont="1" applyFill="1" applyBorder="1" applyAlignment="1">
      <alignment horizontal="center"/>
    </xf>
    <xf numFmtId="0" fontId="9" fillId="3" borderId="4" xfId="0" applyFont="1" applyFill="1" applyBorder="1" applyAlignment="1">
      <alignment horizontal="center"/>
    </xf>
    <xf numFmtId="0" fontId="10" fillId="7" borderId="4" xfId="0" applyFont="1" applyFill="1" applyBorder="1" applyAlignment="1">
      <alignment horizontal="left" vertical="top"/>
    </xf>
    <xf numFmtId="9" fontId="9" fillId="5" borderId="2" xfId="0" applyNumberFormat="1" applyFont="1" applyFill="1" applyBorder="1" applyAlignment="1">
      <alignment horizontal="center"/>
    </xf>
    <xf numFmtId="9" fontId="9" fillId="3" borderId="2" xfId="0" applyNumberFormat="1" applyFont="1" applyFill="1" applyBorder="1" applyAlignment="1">
      <alignment horizontal="center"/>
    </xf>
    <xf numFmtId="9" fontId="9" fillId="5" borderId="3" xfId="0" applyNumberFormat="1" applyFont="1" applyFill="1" applyBorder="1" applyAlignment="1">
      <alignment horizontal="center"/>
    </xf>
    <xf numFmtId="9" fontId="9" fillId="3" borderId="14" xfId="0" applyNumberFormat="1" applyFont="1" applyFill="1" applyBorder="1" applyAlignment="1">
      <alignment horizontal="center" vertical="center"/>
    </xf>
    <xf numFmtId="0" fontId="0" fillId="4" borderId="15" xfId="0" applyFill="1" applyBorder="1"/>
    <xf numFmtId="0" fontId="0" fillId="4" borderId="16" xfId="0" applyFill="1" applyBorder="1"/>
    <xf numFmtId="0" fontId="0" fillId="4" borderId="0" xfId="0" applyFill="1"/>
    <xf numFmtId="0" fontId="0" fillId="4" borderId="17" xfId="0" applyFill="1" applyBorder="1"/>
    <xf numFmtId="0" fontId="6" fillId="5" borderId="18" xfId="0" applyFont="1" applyFill="1" applyBorder="1"/>
    <xf numFmtId="0" fontId="5" fillId="5" borderId="19" xfId="0" applyFont="1" applyFill="1" applyBorder="1"/>
    <xf numFmtId="0" fontId="5" fillId="5" borderId="20" xfId="0" applyFont="1" applyFill="1" applyBorder="1"/>
    <xf numFmtId="0" fontId="13" fillId="0" borderId="21" xfId="0" applyFont="1" applyFill="1" applyBorder="1" applyAlignment="1">
      <alignment horizontal="left" vertical="top" wrapText="1"/>
    </xf>
    <xf numFmtId="0" fontId="10" fillId="2" borderId="21" xfId="0" applyFont="1" applyFill="1" applyBorder="1" applyAlignment="1">
      <alignment horizontal="left" vertical="top" wrapText="1"/>
    </xf>
    <xf numFmtId="0" fontId="10" fillId="0" borderId="0" xfId="0" applyFont="1" applyFill="1" applyBorder="1" applyAlignment="1">
      <alignment horizontal="left" vertical="top" wrapText="1"/>
    </xf>
    <xf numFmtId="0" fontId="1" fillId="0" borderId="1" xfId="0" applyFont="1" applyFill="1" applyBorder="1" applyAlignment="1">
      <alignment horizontal="left" wrapText="1"/>
    </xf>
    <xf numFmtId="0" fontId="1" fillId="0" borderId="1" xfId="0" applyFont="1" applyFill="1" applyBorder="1" applyAlignment="1">
      <alignment horizontal="left"/>
    </xf>
    <xf numFmtId="0" fontId="16" fillId="0" borderId="1" xfId="0" applyFont="1" applyFill="1" applyBorder="1" applyAlignment="1">
      <alignment horizontal="left" wrapText="1"/>
    </xf>
    <xf numFmtId="0" fontId="4" fillId="0" borderId="1" xfId="0" applyFont="1" applyFill="1" applyBorder="1" applyAlignment="1">
      <alignment horizontal="left" wrapText="1"/>
    </xf>
    <xf numFmtId="17" fontId="6" fillId="3" borderId="5" xfId="0" applyNumberFormat="1" applyFont="1" applyFill="1" applyBorder="1" applyAlignment="1">
      <alignment horizontal="center" vertical="center" wrapText="1"/>
    </xf>
    <xf numFmtId="0" fontId="6" fillId="3" borderId="5" xfId="0" applyNumberFormat="1" applyFont="1" applyFill="1" applyBorder="1" applyAlignment="1">
      <alignment horizontal="center" vertical="center" wrapText="1"/>
    </xf>
    <xf numFmtId="0" fontId="6" fillId="6" borderId="2" xfId="0" applyFont="1" applyFill="1" applyBorder="1" applyAlignment="1">
      <alignment vertical="center"/>
    </xf>
    <xf numFmtId="164" fontId="6" fillId="6" borderId="2" xfId="0" applyNumberFormat="1" applyFont="1" applyFill="1" applyBorder="1" applyAlignment="1">
      <alignment horizontal="center" vertical="center" wrapText="1"/>
    </xf>
    <xf numFmtId="9" fontId="6" fillId="6" borderId="2" xfId="0" applyNumberFormat="1" applyFont="1" applyFill="1" applyBorder="1" applyAlignment="1">
      <alignment horizontal="center" vertical="center" wrapText="1"/>
    </xf>
    <xf numFmtId="164" fontId="10" fillId="7" borderId="2" xfId="0" applyNumberFormat="1" applyFont="1" applyFill="1" applyBorder="1" applyAlignment="1">
      <alignment horizontal="center" vertical="center"/>
    </xf>
    <xf numFmtId="164" fontId="11" fillId="6" borderId="2" xfId="0" applyNumberFormat="1" applyFont="1" applyFill="1" applyBorder="1" applyAlignment="1">
      <alignment horizontal="center" vertical="center" wrapText="1"/>
    </xf>
    <xf numFmtId="9" fontId="5" fillId="6" borderId="13" xfId="0" applyNumberFormat="1" applyFont="1" applyFill="1" applyBorder="1" applyAlignment="1">
      <alignment horizontal="center" vertical="center"/>
    </xf>
    <xf numFmtId="164" fontId="12" fillId="2" borderId="2" xfId="0" applyNumberFormat="1" applyFont="1" applyFill="1" applyBorder="1" applyAlignment="1">
      <alignment horizontal="center" vertical="center" wrapText="1"/>
    </xf>
    <xf numFmtId="9" fontId="12" fillId="0" borderId="4" xfId="0" applyNumberFormat="1" applyFont="1" applyFill="1" applyBorder="1" applyAlignment="1">
      <alignment horizontal="center" vertical="center"/>
    </xf>
    <xf numFmtId="0" fontId="9" fillId="3" borderId="4" xfId="0" applyFont="1" applyFill="1" applyBorder="1" applyAlignment="1">
      <alignment horizontal="center" vertical="center"/>
    </xf>
    <xf numFmtId="164" fontId="10" fillId="7" borderId="4" xfId="0" applyNumberFormat="1" applyFont="1" applyFill="1" applyBorder="1" applyAlignment="1">
      <alignment horizontal="center" vertical="center"/>
    </xf>
    <xf numFmtId="9" fontId="11" fillId="6" borderId="16" xfId="0" applyNumberFormat="1" applyFont="1" applyFill="1" applyBorder="1" applyAlignment="1">
      <alignment horizontal="center" vertical="center" wrapText="1"/>
    </xf>
    <xf numFmtId="0" fontId="13" fillId="2" borderId="21" xfId="0" applyFont="1" applyFill="1" applyBorder="1" applyAlignment="1">
      <alignment horizontal="left" vertical="top" wrapText="1"/>
    </xf>
    <xf numFmtId="0" fontId="13" fillId="2" borderId="21" xfId="0" applyFont="1" applyFill="1" applyBorder="1" applyAlignment="1">
      <alignment horizontal="left" vertical="top"/>
    </xf>
    <xf numFmtId="0" fontId="19" fillId="0" borderId="0" xfId="0" applyFont="1" applyBorder="1" applyAlignment="1">
      <alignment wrapText="1"/>
    </xf>
    <xf numFmtId="0" fontId="19" fillId="0" borderId="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GD%20Data/Archive/Quick-Stats/Health-IT-Quick-Stat-Scorecar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essionals Scorecard"/>
      <sheetName val="Professionals Historical Data"/>
      <sheetName val="Hospital Scorecard"/>
      <sheetName val="Hospitals Historical Data"/>
    </sheetNames>
    <sheetDataSet>
      <sheetData sheetId="0" refreshError="1"/>
      <sheetData sheetId="1">
        <row r="1">
          <cell r="A1" t="str">
            <v>region</v>
          </cell>
          <cell r="B1" t="str">
            <v>all</v>
          </cell>
          <cell r="C1" t="str">
            <v>pcps</v>
          </cell>
          <cell r="D1" t="str">
            <v>mds</v>
          </cell>
          <cell r="E1" t="str">
            <v>nps</v>
          </cell>
          <cell r="F1" t="str">
            <v>pas</v>
          </cell>
          <cell r="G1" t="str">
            <v>Dec-12</v>
          </cell>
          <cell r="H1" t="str">
            <v>Jan-13</v>
          </cell>
          <cell r="I1" t="str">
            <v>Feb-13</v>
          </cell>
          <cell r="J1" t="str">
            <v>Mar-13</v>
          </cell>
          <cell r="K1" t="str">
            <v>Apr-13</v>
          </cell>
          <cell r="L1" t="str">
            <v>May-13</v>
          </cell>
          <cell r="M1" t="str">
            <v>Jun-13</v>
          </cell>
          <cell r="N1" t="str">
            <v>Jul-13</v>
          </cell>
          <cell r="O1" t="str">
            <v>Aug-13</v>
          </cell>
          <cell r="P1" t="str">
            <v>Sep-13</v>
          </cell>
          <cell r="Q1" t="str">
            <v>Oct-13</v>
          </cell>
          <cell r="R1" t="str">
            <v>Nov-13</v>
          </cell>
          <cell r="S1" t="str">
            <v>Dec-13</v>
          </cell>
          <cell r="T1" t="str">
            <v>Jan-14</v>
          </cell>
          <cell r="U1" t="str">
            <v>Feb-14</v>
          </cell>
          <cell r="V1" t="str">
            <v>Mar-14</v>
          </cell>
          <cell r="W1" t="str">
            <v>Apr-14</v>
          </cell>
          <cell r="X1" t="str">
            <v>May-14</v>
          </cell>
          <cell r="Y1" t="str">
            <v>Jun-14</v>
          </cell>
          <cell r="Z1" t="str">
            <v>Dec-14</v>
          </cell>
        </row>
        <row r="2">
          <cell r="A2" t="str">
            <v>National</v>
          </cell>
          <cell r="B2">
            <v>725406</v>
          </cell>
          <cell r="C2">
            <v>306388</v>
          </cell>
          <cell r="D2">
            <v>592986</v>
          </cell>
          <cell r="E2">
            <v>78348</v>
          </cell>
          <cell r="F2">
            <v>54128</v>
          </cell>
          <cell r="G2">
            <v>0.22341247002065129</v>
          </cell>
          <cell r="H2">
            <v>0.24886040445800198</v>
          </cell>
          <cell r="I2">
            <v>0.27862745098039216</v>
          </cell>
          <cell r="J2">
            <v>0.30160886421169636</v>
          </cell>
          <cell r="K2">
            <v>0.35583252403183935</v>
          </cell>
          <cell r="L2">
            <v>0.36140790455018396</v>
          </cell>
          <cell r="M2">
            <v>0.36941176470588227</v>
          </cell>
          <cell r="N2">
            <v>0.38941176470588235</v>
          </cell>
          <cell r="O2">
            <v>0.41833333333333345</v>
          </cell>
          <cell r="P2">
            <v>0.44725490196078427</v>
          </cell>
          <cell r="Q2">
            <v>0.45</v>
          </cell>
          <cell r="R2">
            <v>0.46</v>
          </cell>
          <cell r="S2">
            <v>0.47</v>
          </cell>
          <cell r="T2">
            <v>0.48</v>
          </cell>
          <cell r="U2">
            <v>0.49</v>
          </cell>
          <cell r="V2">
            <v>0.51</v>
          </cell>
          <cell r="W2">
            <v>0.53</v>
          </cell>
          <cell r="X2">
            <v>0.54</v>
          </cell>
          <cell r="Y2">
            <v>0.56000000000000005</v>
          </cell>
          <cell r="Z2">
            <v>0.5692839596033118</v>
          </cell>
        </row>
        <row r="3">
          <cell r="A3" t="str">
            <v>Alabama</v>
          </cell>
          <cell r="B3">
            <v>9488</v>
          </cell>
          <cell r="C3">
            <v>4061</v>
          </cell>
          <cell r="D3">
            <v>7925</v>
          </cell>
          <cell r="E3">
            <v>1239</v>
          </cell>
          <cell r="F3">
            <v>324</v>
          </cell>
          <cell r="G3">
            <v>0.26425662966867158</v>
          </cell>
          <cell r="H3">
            <v>0.29464045803104522</v>
          </cell>
          <cell r="I3">
            <v>0.33</v>
          </cell>
          <cell r="J3">
            <v>0.33287860937144742</v>
          </cell>
          <cell r="K3">
            <v>0.37070337529195341</v>
          </cell>
          <cell r="L3">
            <v>0.37226126498553119</v>
          </cell>
          <cell r="M3">
            <v>0.38</v>
          </cell>
          <cell r="N3">
            <v>0.4</v>
          </cell>
          <cell r="O3">
            <v>0.42000000000000004</v>
          </cell>
          <cell r="P3">
            <v>0.44</v>
          </cell>
          <cell r="Q3">
            <v>0.45</v>
          </cell>
          <cell r="R3">
            <v>0.45</v>
          </cell>
          <cell r="S3">
            <v>0.46</v>
          </cell>
          <cell r="T3">
            <v>0.47</v>
          </cell>
          <cell r="U3">
            <v>0.49</v>
          </cell>
          <cell r="V3">
            <v>0.51</v>
          </cell>
          <cell r="W3">
            <v>0.52</v>
          </cell>
          <cell r="X3">
            <v>0.52</v>
          </cell>
          <cell r="Y3">
            <v>0.54985244519392917</v>
          </cell>
          <cell r="Z3">
            <v>0.5845278246205734</v>
          </cell>
        </row>
        <row r="4">
          <cell r="A4" t="str">
            <v>Alaska</v>
          </cell>
          <cell r="B4">
            <v>1997</v>
          </cell>
          <cell r="C4">
            <v>1036</v>
          </cell>
          <cell r="D4">
            <v>1434</v>
          </cell>
          <cell r="E4">
            <v>295</v>
          </cell>
          <cell r="F4">
            <v>268</v>
          </cell>
          <cell r="G4">
            <v>0.16455368693402328</v>
          </cell>
          <cell r="H4">
            <v>0.17956015523932731</v>
          </cell>
          <cell r="I4">
            <v>0.2</v>
          </cell>
          <cell r="J4">
            <v>0.21940491591203104</v>
          </cell>
          <cell r="K4">
            <v>0.22923673997412677</v>
          </cell>
          <cell r="L4">
            <v>0.23435075012933265</v>
          </cell>
          <cell r="M4">
            <v>0.24</v>
          </cell>
          <cell r="N4">
            <v>0.26</v>
          </cell>
          <cell r="O4">
            <v>0.27</v>
          </cell>
          <cell r="P4">
            <v>0.28000000000000003</v>
          </cell>
          <cell r="Q4">
            <v>0.28999999999999998</v>
          </cell>
          <cell r="R4">
            <v>0.31</v>
          </cell>
          <cell r="S4">
            <v>0.34</v>
          </cell>
          <cell r="T4">
            <v>0.35</v>
          </cell>
          <cell r="U4">
            <v>0.38</v>
          </cell>
          <cell r="V4">
            <v>0.38</v>
          </cell>
          <cell r="W4">
            <v>0.4</v>
          </cell>
          <cell r="X4">
            <v>0.4</v>
          </cell>
          <cell r="Y4">
            <v>0.41612418627941911</v>
          </cell>
          <cell r="Z4">
            <v>0.48773159739609412</v>
          </cell>
        </row>
        <row r="5">
          <cell r="A5" t="str">
            <v>Arizona</v>
          </cell>
          <cell r="B5">
            <v>14446</v>
          </cell>
          <cell r="C5">
            <v>5931</v>
          </cell>
          <cell r="D5">
            <v>11265</v>
          </cell>
          <cell r="E5">
            <v>1782</v>
          </cell>
          <cell r="F5">
            <v>1401</v>
          </cell>
          <cell r="G5">
            <v>0.19277578360104103</v>
          </cell>
          <cell r="H5">
            <v>0.21796533618868152</v>
          </cell>
          <cell r="I5">
            <v>0.24</v>
          </cell>
          <cell r="J5">
            <v>0.27694743063569766</v>
          </cell>
          <cell r="K5">
            <v>0.31018938118168221</v>
          </cell>
          <cell r="L5">
            <v>0.31514108740536823</v>
          </cell>
          <cell r="M5">
            <v>0.33</v>
          </cell>
          <cell r="N5">
            <v>0.35000000000000003</v>
          </cell>
          <cell r="O5">
            <v>0.37</v>
          </cell>
          <cell r="P5">
            <v>0.39</v>
          </cell>
          <cell r="Q5">
            <v>0.39</v>
          </cell>
          <cell r="R5">
            <v>0.39</v>
          </cell>
          <cell r="S5">
            <v>0.4</v>
          </cell>
          <cell r="T5">
            <v>0.41</v>
          </cell>
          <cell r="U5">
            <v>0.43</v>
          </cell>
          <cell r="V5">
            <v>0.45</v>
          </cell>
          <cell r="W5">
            <v>0.46</v>
          </cell>
          <cell r="X5">
            <v>0.46</v>
          </cell>
          <cell r="Y5">
            <v>0.47528727675481103</v>
          </cell>
          <cell r="Z5">
            <v>0.50879136093036137</v>
          </cell>
        </row>
        <row r="6">
          <cell r="A6" t="str">
            <v>Arkansas</v>
          </cell>
          <cell r="B6">
            <v>5469</v>
          </cell>
          <cell r="C6">
            <v>2523</v>
          </cell>
          <cell r="D6">
            <v>4474</v>
          </cell>
          <cell r="E6">
            <v>842</v>
          </cell>
          <cell r="F6">
            <v>153</v>
          </cell>
          <cell r="G6">
            <v>0.27437178894970093</v>
          </cell>
          <cell r="H6">
            <v>0.3055295739339689</v>
          </cell>
          <cell r="I6">
            <v>0.34</v>
          </cell>
          <cell r="J6">
            <v>0.36033061928865201</v>
          </cell>
          <cell r="K6">
            <v>0.38690637706935116</v>
          </cell>
          <cell r="L6">
            <v>0.39222873900293254</v>
          </cell>
          <cell r="M6">
            <v>0.4</v>
          </cell>
          <cell r="N6">
            <v>0.42000000000000004</v>
          </cell>
          <cell r="O6">
            <v>0.44500000000000001</v>
          </cell>
          <cell r="P6">
            <v>0.47</v>
          </cell>
          <cell r="Q6">
            <v>0.47</v>
          </cell>
          <cell r="R6">
            <v>0.48</v>
          </cell>
          <cell r="S6">
            <v>0.49</v>
          </cell>
          <cell r="T6">
            <v>0.51</v>
          </cell>
          <cell r="U6">
            <v>0.52</v>
          </cell>
          <cell r="V6">
            <v>0.53</v>
          </cell>
          <cell r="W6">
            <v>0.55000000000000004</v>
          </cell>
          <cell r="X6">
            <v>0.55000000000000004</v>
          </cell>
          <cell r="Y6">
            <v>0.56847686962881694</v>
          </cell>
          <cell r="Z6">
            <v>0.60212104589504478</v>
          </cell>
        </row>
        <row r="7">
          <cell r="A7" t="str">
            <v>California</v>
          </cell>
          <cell r="B7">
            <v>75850</v>
          </cell>
          <cell r="C7">
            <v>31896</v>
          </cell>
          <cell r="D7">
            <v>65703</v>
          </cell>
          <cell r="E7">
            <v>5176</v>
          </cell>
          <cell r="F7">
            <v>4974</v>
          </cell>
          <cell r="G7">
            <v>0.1642257190516874</v>
          </cell>
          <cell r="H7">
            <v>0.18097757868124367</v>
          </cell>
          <cell r="I7">
            <v>0.21</v>
          </cell>
          <cell r="J7">
            <v>0.21381488230766721</v>
          </cell>
          <cell r="K7">
            <v>0.27492911591721064</v>
          </cell>
          <cell r="L7">
            <v>0.280547243528597</v>
          </cell>
          <cell r="M7">
            <v>0.28999999999999998</v>
          </cell>
          <cell r="N7">
            <v>0.31</v>
          </cell>
          <cell r="O7">
            <v>0.39</v>
          </cell>
          <cell r="P7">
            <v>0.47</v>
          </cell>
          <cell r="Q7">
            <v>0.47</v>
          </cell>
          <cell r="R7">
            <v>0.48</v>
          </cell>
          <cell r="S7">
            <v>0.49</v>
          </cell>
          <cell r="T7">
            <v>0.49</v>
          </cell>
          <cell r="U7">
            <v>0.5</v>
          </cell>
          <cell r="V7">
            <v>0.52</v>
          </cell>
          <cell r="W7">
            <v>0.53</v>
          </cell>
          <cell r="X7">
            <v>0.53</v>
          </cell>
          <cell r="Y7">
            <v>0.44548450889914304</v>
          </cell>
          <cell r="Z7">
            <v>0.48243902439024389</v>
          </cell>
        </row>
        <row r="8">
          <cell r="A8" t="str">
            <v>Colorado</v>
          </cell>
          <cell r="B8">
            <v>12411</v>
          </cell>
          <cell r="C8">
            <v>5237</v>
          </cell>
          <cell r="D8">
            <v>9661</v>
          </cell>
          <cell r="E8">
            <v>1219</v>
          </cell>
          <cell r="F8">
            <v>1532</v>
          </cell>
          <cell r="G8">
            <v>0.17825644869668705</v>
          </cell>
          <cell r="H8">
            <v>0.21621096097605447</v>
          </cell>
          <cell r="I8">
            <v>0.25</v>
          </cell>
          <cell r="J8">
            <v>0.27079084722394819</v>
          </cell>
          <cell r="K8">
            <v>0.33631915047550559</v>
          </cell>
          <cell r="L8">
            <v>0.33695564025626468</v>
          </cell>
          <cell r="M8">
            <v>0.34</v>
          </cell>
          <cell r="N8">
            <v>0.36000000000000004</v>
          </cell>
          <cell r="O8">
            <v>0.4</v>
          </cell>
          <cell r="P8">
            <v>0.44</v>
          </cell>
          <cell r="Q8">
            <v>0.44</v>
          </cell>
          <cell r="R8">
            <v>0.45</v>
          </cell>
          <cell r="S8">
            <v>0.46</v>
          </cell>
          <cell r="T8">
            <v>0.46</v>
          </cell>
          <cell r="U8">
            <v>0.47</v>
          </cell>
          <cell r="V8">
            <v>0.49</v>
          </cell>
          <cell r="W8">
            <v>0.51</v>
          </cell>
          <cell r="X8">
            <v>0.52</v>
          </cell>
          <cell r="Y8">
            <v>0.49456127628716462</v>
          </cell>
          <cell r="Z8">
            <v>0.53154459753444527</v>
          </cell>
        </row>
        <row r="9">
          <cell r="A9" t="str">
            <v>Connecticut</v>
          </cell>
          <cell r="B9">
            <v>10876</v>
          </cell>
          <cell r="C9">
            <v>4190</v>
          </cell>
          <cell r="D9">
            <v>8901</v>
          </cell>
          <cell r="E9">
            <v>1164</v>
          </cell>
          <cell r="F9">
            <v>814</v>
          </cell>
          <cell r="G9">
            <v>0.19227281454011227</v>
          </cell>
          <cell r="H9">
            <v>0.21162340860334999</v>
          </cell>
          <cell r="I9">
            <v>0.24</v>
          </cell>
          <cell r="J9">
            <v>0.25222171379484881</v>
          </cell>
          <cell r="K9">
            <v>0.31425744182111098</v>
          </cell>
          <cell r="L9">
            <v>0.31673306772908366</v>
          </cell>
          <cell r="M9">
            <v>0.32</v>
          </cell>
          <cell r="N9">
            <v>0.34</v>
          </cell>
          <cell r="O9">
            <v>0.36499999999999999</v>
          </cell>
          <cell r="P9">
            <v>0.39</v>
          </cell>
          <cell r="Q9">
            <v>0.39</v>
          </cell>
          <cell r="R9">
            <v>0.4</v>
          </cell>
          <cell r="S9">
            <v>0.41</v>
          </cell>
          <cell r="T9">
            <v>0.43</v>
          </cell>
          <cell r="U9">
            <v>0.44</v>
          </cell>
          <cell r="V9">
            <v>0.47</v>
          </cell>
          <cell r="W9">
            <v>0.49</v>
          </cell>
          <cell r="X9">
            <v>0.49</v>
          </cell>
          <cell r="Y9">
            <v>0.49705774181684442</v>
          </cell>
          <cell r="Z9">
            <v>0.51820522250827505</v>
          </cell>
        </row>
        <row r="10">
          <cell r="A10" t="str">
            <v>Delaware</v>
          </cell>
          <cell r="B10">
            <v>2413</v>
          </cell>
          <cell r="C10">
            <v>1013</v>
          </cell>
          <cell r="D10">
            <v>1916</v>
          </cell>
          <cell r="E10">
            <v>320</v>
          </cell>
          <cell r="F10">
            <v>176</v>
          </cell>
          <cell r="G10">
            <v>0.35817123945005097</v>
          </cell>
          <cell r="H10">
            <v>0.37557931913170589</v>
          </cell>
          <cell r="I10">
            <v>0.41</v>
          </cell>
          <cell r="J10">
            <v>0.42519234622442248</v>
          </cell>
          <cell r="K10">
            <v>0.47437017132509773</v>
          </cell>
          <cell r="L10">
            <v>0.47780678851174935</v>
          </cell>
          <cell r="M10">
            <v>0.48</v>
          </cell>
          <cell r="N10">
            <v>0.5</v>
          </cell>
          <cell r="O10">
            <v>0.53</v>
          </cell>
          <cell r="P10">
            <v>0.56000000000000005</v>
          </cell>
          <cell r="Q10">
            <v>0.56999999999999995</v>
          </cell>
          <cell r="R10">
            <v>0.56999999999999995</v>
          </cell>
          <cell r="S10">
            <v>0.57999999999999996</v>
          </cell>
          <cell r="T10">
            <v>0.59</v>
          </cell>
          <cell r="U10">
            <v>0.6</v>
          </cell>
          <cell r="V10">
            <v>0.62</v>
          </cell>
          <cell r="W10">
            <v>0.63</v>
          </cell>
          <cell r="X10">
            <v>0.63</v>
          </cell>
          <cell r="Y10">
            <v>0.61334438458350604</v>
          </cell>
          <cell r="Z10">
            <v>0.63365105677579781</v>
          </cell>
        </row>
        <row r="11">
          <cell r="A11" t="str">
            <v>District Of Columbia</v>
          </cell>
          <cell r="B11">
            <v>2708</v>
          </cell>
          <cell r="C11">
            <v>843</v>
          </cell>
          <cell r="D11">
            <v>2419</v>
          </cell>
          <cell r="E11">
            <v>189</v>
          </cell>
          <cell r="F11">
            <v>99</v>
          </cell>
          <cell r="G11">
            <v>0.11741489631202515</v>
          </cell>
          <cell r="H11">
            <v>0.16569404775611443</v>
          </cell>
          <cell r="I11">
            <v>0.21</v>
          </cell>
          <cell r="J11">
            <v>0.21822176452728356</v>
          </cell>
          <cell r="K11">
            <v>0.26418351670205659</v>
          </cell>
          <cell r="L11">
            <v>0.27114716106604869</v>
          </cell>
          <cell r="M11">
            <v>0.28000000000000003</v>
          </cell>
          <cell r="N11">
            <v>0.30000000000000004</v>
          </cell>
          <cell r="O11">
            <v>0.31000000000000005</v>
          </cell>
          <cell r="P11">
            <v>0.32</v>
          </cell>
          <cell r="Q11">
            <v>0.36</v>
          </cell>
          <cell r="R11">
            <v>0.36</v>
          </cell>
          <cell r="S11">
            <v>0.36</v>
          </cell>
          <cell r="T11">
            <v>0.37</v>
          </cell>
          <cell r="U11">
            <v>0.38</v>
          </cell>
          <cell r="V11">
            <v>0.42</v>
          </cell>
          <cell r="W11">
            <v>0.44</v>
          </cell>
          <cell r="X11">
            <v>0.44</v>
          </cell>
          <cell r="Y11">
            <v>0.32754800590841948</v>
          </cell>
          <cell r="Z11">
            <v>0.33604135893648451</v>
          </cell>
        </row>
        <row r="12">
          <cell r="A12" t="str">
            <v>Florida</v>
          </cell>
          <cell r="B12">
            <v>45599</v>
          </cell>
          <cell r="C12">
            <v>18496</v>
          </cell>
          <cell r="D12">
            <v>37130</v>
          </cell>
          <cell r="E12">
            <v>4977</v>
          </cell>
          <cell r="F12">
            <v>3494</v>
          </cell>
          <cell r="G12">
            <v>0.20746351499858451</v>
          </cell>
          <cell r="H12">
            <v>0.23684321981948644</v>
          </cell>
          <cell r="I12">
            <v>0.27</v>
          </cell>
          <cell r="J12">
            <v>0.2790849046719972</v>
          </cell>
          <cell r="K12">
            <v>0.32796934524273919</v>
          </cell>
          <cell r="L12">
            <v>0.33224850092507968</v>
          </cell>
          <cell r="M12">
            <v>0.34</v>
          </cell>
          <cell r="N12">
            <v>0.36000000000000004</v>
          </cell>
          <cell r="O12">
            <v>0.38</v>
          </cell>
          <cell r="P12">
            <v>0.4</v>
          </cell>
          <cell r="Q12">
            <v>0.41</v>
          </cell>
          <cell r="R12">
            <v>0.41</v>
          </cell>
          <cell r="S12">
            <v>0.42</v>
          </cell>
          <cell r="T12">
            <v>0.43</v>
          </cell>
          <cell r="U12">
            <v>0.44</v>
          </cell>
          <cell r="V12">
            <v>0.46</v>
          </cell>
          <cell r="W12">
            <v>0.48</v>
          </cell>
          <cell r="X12">
            <v>0.48</v>
          </cell>
          <cell r="Y12">
            <v>0.4914800763174631</v>
          </cell>
          <cell r="Z12">
            <v>0.52415623149630475</v>
          </cell>
        </row>
        <row r="13">
          <cell r="A13" t="str">
            <v>Georgia</v>
          </cell>
          <cell r="B13">
            <v>20434</v>
          </cell>
          <cell r="C13">
            <v>8695</v>
          </cell>
          <cell r="D13">
            <v>15987</v>
          </cell>
          <cell r="E13">
            <v>2413</v>
          </cell>
          <cell r="F13">
            <v>2034</v>
          </cell>
          <cell r="G13">
            <v>0.20094679060339427</v>
          </cell>
          <cell r="H13">
            <v>0.22299375968266952</v>
          </cell>
          <cell r="I13">
            <v>0.25</v>
          </cell>
          <cell r="J13">
            <v>0.25652781779156714</v>
          </cell>
          <cell r="K13">
            <v>0.29686140842024122</v>
          </cell>
          <cell r="L13">
            <v>0.29742955751300676</v>
          </cell>
          <cell r="M13">
            <v>0.31</v>
          </cell>
          <cell r="N13">
            <v>0.33</v>
          </cell>
          <cell r="O13">
            <v>0.35499999999999998</v>
          </cell>
          <cell r="P13">
            <v>0.38</v>
          </cell>
          <cell r="Q13">
            <v>0.38</v>
          </cell>
          <cell r="R13">
            <v>0.39</v>
          </cell>
          <cell r="S13">
            <v>0.4</v>
          </cell>
          <cell r="T13">
            <v>0.41</v>
          </cell>
          <cell r="U13">
            <v>0.43</v>
          </cell>
          <cell r="V13">
            <v>0.45</v>
          </cell>
          <cell r="W13">
            <v>0.46</v>
          </cell>
          <cell r="X13">
            <v>0.46</v>
          </cell>
          <cell r="Y13">
            <v>0.44205735538807867</v>
          </cell>
          <cell r="Z13">
            <v>0.47621611040422823</v>
          </cell>
        </row>
        <row r="14">
          <cell r="A14" t="str">
            <v>Hawaii</v>
          </cell>
          <cell r="B14">
            <v>2907</v>
          </cell>
          <cell r="C14">
            <v>1263</v>
          </cell>
          <cell r="D14">
            <v>2628</v>
          </cell>
          <cell r="E14">
            <v>167</v>
          </cell>
          <cell r="F14">
            <v>112</v>
          </cell>
          <cell r="G14">
            <v>0.14394954831013387</v>
          </cell>
          <cell r="H14">
            <v>0.16216214323015082</v>
          </cell>
          <cell r="I14">
            <v>0.18</v>
          </cell>
          <cell r="J14">
            <v>0.17792304268016548</v>
          </cell>
          <cell r="K14">
            <v>0.22100283451020553</v>
          </cell>
          <cell r="L14">
            <v>0.22276707530647985</v>
          </cell>
          <cell r="M14">
            <v>0.23</v>
          </cell>
          <cell r="N14">
            <v>0.25</v>
          </cell>
          <cell r="O14">
            <v>0.31</v>
          </cell>
          <cell r="P14">
            <v>0.37</v>
          </cell>
          <cell r="Q14">
            <v>0.37</v>
          </cell>
          <cell r="R14">
            <v>0.37</v>
          </cell>
          <cell r="S14">
            <v>0.38</v>
          </cell>
          <cell r="T14">
            <v>0.38</v>
          </cell>
          <cell r="U14">
            <v>0.39</v>
          </cell>
          <cell r="V14">
            <v>0.43</v>
          </cell>
          <cell r="W14">
            <v>0.45</v>
          </cell>
          <cell r="X14">
            <v>0.46</v>
          </cell>
          <cell r="Y14">
            <v>0.36635706914344685</v>
          </cell>
          <cell r="Z14">
            <v>0.43618851049191604</v>
          </cell>
        </row>
        <row r="15">
          <cell r="A15" t="str">
            <v>Idaho</v>
          </cell>
          <cell r="B15">
            <v>3603</v>
          </cell>
          <cell r="C15">
            <v>1657</v>
          </cell>
          <cell r="D15">
            <v>2560</v>
          </cell>
          <cell r="E15">
            <v>489</v>
          </cell>
          <cell r="F15">
            <v>555</v>
          </cell>
          <cell r="G15">
            <v>0.1114226717005444</v>
          </cell>
          <cell r="H15">
            <v>0.13927833962568051</v>
          </cell>
          <cell r="I15">
            <v>0.19</v>
          </cell>
          <cell r="J15">
            <v>0.21153759701563751</v>
          </cell>
          <cell r="K15">
            <v>0.27304070540479941</v>
          </cell>
          <cell r="L15">
            <v>0.28130170987313846</v>
          </cell>
          <cell r="M15">
            <v>0.28000000000000003</v>
          </cell>
          <cell r="N15">
            <v>0.30000000000000004</v>
          </cell>
          <cell r="O15">
            <v>0.32500000000000001</v>
          </cell>
          <cell r="P15">
            <v>0.35</v>
          </cell>
          <cell r="Q15">
            <v>0.36</v>
          </cell>
          <cell r="R15">
            <v>0.36</v>
          </cell>
          <cell r="S15">
            <v>0.37</v>
          </cell>
          <cell r="T15">
            <v>0.39</v>
          </cell>
          <cell r="U15">
            <v>0.4</v>
          </cell>
          <cell r="V15">
            <v>0.42</v>
          </cell>
          <cell r="W15">
            <v>0.44</v>
          </cell>
          <cell r="X15">
            <v>0.46</v>
          </cell>
          <cell r="Y15">
            <v>0.49958368026644462</v>
          </cell>
          <cell r="Z15">
            <v>0.51290591174021649</v>
          </cell>
        </row>
        <row r="16">
          <cell r="A16" t="str">
            <v>Illinois</v>
          </cell>
          <cell r="B16">
            <v>27755</v>
          </cell>
          <cell r="C16">
            <v>12144</v>
          </cell>
          <cell r="D16">
            <v>23892</v>
          </cell>
          <cell r="E16">
            <v>2254</v>
          </cell>
          <cell r="F16">
            <v>1611</v>
          </cell>
          <cell r="G16">
            <v>0.24753777562931303</v>
          </cell>
          <cell r="H16">
            <v>0.27751163907199677</v>
          </cell>
          <cell r="I16">
            <v>0.32</v>
          </cell>
          <cell r="J16">
            <v>0.32898849150617093</v>
          </cell>
          <cell r="K16">
            <v>0.39049283207274055</v>
          </cell>
          <cell r="L16">
            <v>0.39708224732116998</v>
          </cell>
          <cell r="M16">
            <v>0.4</v>
          </cell>
          <cell r="N16">
            <v>0.42000000000000004</v>
          </cell>
          <cell r="O16">
            <v>0.46</v>
          </cell>
          <cell r="P16">
            <v>0.5</v>
          </cell>
          <cell r="Q16">
            <v>0.5</v>
          </cell>
          <cell r="R16">
            <v>0.5</v>
          </cell>
          <cell r="S16">
            <v>0.51</v>
          </cell>
          <cell r="T16">
            <v>0.53</v>
          </cell>
          <cell r="U16">
            <v>0.54</v>
          </cell>
          <cell r="V16">
            <v>0.56999999999999995</v>
          </cell>
          <cell r="W16">
            <v>0.59</v>
          </cell>
          <cell r="X16">
            <v>0.62</v>
          </cell>
          <cell r="Y16">
            <v>0.64363177805800753</v>
          </cell>
          <cell r="Z16">
            <v>0.67159070437758961</v>
          </cell>
        </row>
        <row r="17">
          <cell r="A17" t="str">
            <v>Indiana</v>
          </cell>
          <cell r="B17">
            <v>14789</v>
          </cell>
          <cell r="C17">
            <v>6329</v>
          </cell>
          <cell r="D17">
            <v>12160</v>
          </cell>
          <cell r="E17">
            <v>2120</v>
          </cell>
          <cell r="F17">
            <v>508</v>
          </cell>
          <cell r="G17">
            <v>0.20070669536137103</v>
          </cell>
          <cell r="H17">
            <v>0.22884829234553311</v>
          </cell>
          <cell r="I17">
            <v>0.26</v>
          </cell>
          <cell r="J17">
            <v>0.28636999180460276</v>
          </cell>
          <cell r="K17">
            <v>0.34451094400904519</v>
          </cell>
          <cell r="L17">
            <v>0.34732351726985</v>
          </cell>
          <cell r="M17">
            <v>0.35</v>
          </cell>
          <cell r="N17">
            <v>0.37</v>
          </cell>
          <cell r="O17">
            <v>0.39500000000000002</v>
          </cell>
          <cell r="P17">
            <v>0.42</v>
          </cell>
          <cell r="Q17">
            <v>0.42</v>
          </cell>
          <cell r="R17">
            <v>0.43</v>
          </cell>
          <cell r="S17">
            <v>0.44</v>
          </cell>
          <cell r="T17">
            <v>0.45</v>
          </cell>
          <cell r="U17">
            <v>0.46</v>
          </cell>
          <cell r="V17">
            <v>0.49</v>
          </cell>
          <cell r="W17">
            <v>0.51</v>
          </cell>
          <cell r="X17">
            <v>0.52</v>
          </cell>
          <cell r="Y17">
            <v>0.53492460612617487</v>
          </cell>
          <cell r="Z17">
            <v>0.56859828250726896</v>
          </cell>
        </row>
        <row r="18">
          <cell r="A18" t="str">
            <v>Iowa</v>
          </cell>
          <cell r="B18">
            <v>6601</v>
          </cell>
          <cell r="C18">
            <v>3231</v>
          </cell>
          <cell r="D18">
            <v>4939</v>
          </cell>
          <cell r="E18">
            <v>1002</v>
          </cell>
          <cell r="F18">
            <v>661</v>
          </cell>
          <cell r="G18">
            <v>0.33437194550000227</v>
          </cell>
          <cell r="H18">
            <v>0.38901823692468285</v>
          </cell>
          <cell r="I18">
            <v>0.41</v>
          </cell>
          <cell r="J18">
            <v>0.42544909787446994</v>
          </cell>
          <cell r="K18">
            <v>0.50353785634510051</v>
          </cell>
          <cell r="L18">
            <v>0.50625693014414697</v>
          </cell>
          <cell r="M18">
            <v>0.51</v>
          </cell>
          <cell r="N18">
            <v>0.53</v>
          </cell>
          <cell r="O18">
            <v>0.57499999999999996</v>
          </cell>
          <cell r="P18">
            <v>0.62</v>
          </cell>
          <cell r="Q18">
            <v>0.62</v>
          </cell>
          <cell r="R18">
            <v>0.63</v>
          </cell>
          <cell r="S18">
            <v>0.64</v>
          </cell>
          <cell r="T18">
            <v>0.65</v>
          </cell>
          <cell r="U18">
            <v>0.66</v>
          </cell>
          <cell r="V18">
            <v>0.69</v>
          </cell>
          <cell r="W18">
            <v>0.71</v>
          </cell>
          <cell r="X18">
            <v>0.72</v>
          </cell>
          <cell r="Y18">
            <v>0.72095137100439333</v>
          </cell>
          <cell r="Z18">
            <v>0.74079684896227849</v>
          </cell>
        </row>
        <row r="19">
          <cell r="A19" t="str">
            <v>Kansas</v>
          </cell>
          <cell r="B19">
            <v>6571</v>
          </cell>
          <cell r="C19">
            <v>3025</v>
          </cell>
          <cell r="D19">
            <v>4956</v>
          </cell>
          <cell r="E19">
            <v>941</v>
          </cell>
          <cell r="F19">
            <v>675</v>
          </cell>
          <cell r="G19">
            <v>0.21377890590279316</v>
          </cell>
          <cell r="H19">
            <v>0.22645175565285289</v>
          </cell>
          <cell r="I19">
            <v>0.25</v>
          </cell>
          <cell r="J19">
            <v>0.26763851734054694</v>
          </cell>
          <cell r="K19">
            <v>0.32270506684973504</v>
          </cell>
          <cell r="L19">
            <v>0.3272480386240193</v>
          </cell>
          <cell r="M19">
            <v>0.34</v>
          </cell>
          <cell r="N19">
            <v>0.36000000000000004</v>
          </cell>
          <cell r="O19">
            <v>0.38500000000000001</v>
          </cell>
          <cell r="P19">
            <v>0.41</v>
          </cell>
          <cell r="Q19">
            <v>0.42</v>
          </cell>
          <cell r="R19">
            <v>0.42</v>
          </cell>
          <cell r="S19">
            <v>0.42</v>
          </cell>
          <cell r="T19">
            <v>0.43</v>
          </cell>
          <cell r="U19">
            <v>0.45</v>
          </cell>
          <cell r="V19">
            <v>0.47</v>
          </cell>
          <cell r="W19">
            <v>0.49</v>
          </cell>
          <cell r="X19">
            <v>0.5</v>
          </cell>
          <cell r="Y19">
            <v>0.5308172272104702</v>
          </cell>
          <cell r="Z19">
            <v>0.56414548774920104</v>
          </cell>
        </row>
        <row r="20">
          <cell r="A20" t="str">
            <v>Kentucky</v>
          </cell>
          <cell r="B20">
            <v>10494</v>
          </cell>
          <cell r="C20">
            <v>4690</v>
          </cell>
          <cell r="D20">
            <v>7965</v>
          </cell>
          <cell r="E20">
            <v>1891</v>
          </cell>
          <cell r="F20">
            <v>638</v>
          </cell>
          <cell r="G20">
            <v>0.22661648650244559</v>
          </cell>
          <cell r="H20">
            <v>0.25070991687569033</v>
          </cell>
          <cell r="I20">
            <v>0.27</v>
          </cell>
          <cell r="J20">
            <v>0.29060231798548902</v>
          </cell>
          <cell r="K20">
            <v>0.31400454338900957</v>
          </cell>
          <cell r="L20">
            <v>0.32210921299496398</v>
          </cell>
          <cell r="M20">
            <v>0.33</v>
          </cell>
          <cell r="N20">
            <v>0.35000000000000003</v>
          </cell>
          <cell r="O20">
            <v>0.38</v>
          </cell>
          <cell r="P20">
            <v>0.41</v>
          </cell>
          <cell r="Q20">
            <v>0.42</v>
          </cell>
          <cell r="R20">
            <v>0.42</v>
          </cell>
          <cell r="S20">
            <v>0.43</v>
          </cell>
          <cell r="T20">
            <v>0.45</v>
          </cell>
          <cell r="U20">
            <v>0.46</v>
          </cell>
          <cell r="V20">
            <v>0.48</v>
          </cell>
          <cell r="W20">
            <v>0.5</v>
          </cell>
          <cell r="X20">
            <v>0.5</v>
          </cell>
          <cell r="Y20">
            <v>0.51162569087097387</v>
          </cell>
          <cell r="Z20">
            <v>0.53344768439108059</v>
          </cell>
        </row>
        <row r="21">
          <cell r="A21" t="str">
            <v>Louisiana</v>
          </cell>
          <cell r="B21">
            <v>10323</v>
          </cell>
          <cell r="C21">
            <v>4279</v>
          </cell>
          <cell r="D21">
            <v>8472</v>
          </cell>
          <cell r="E21">
            <v>1380</v>
          </cell>
          <cell r="F21">
            <v>471</v>
          </cell>
          <cell r="G21">
            <v>0.21975120854893956</v>
          </cell>
          <cell r="H21">
            <v>0.25584173550040773</v>
          </cell>
          <cell r="I21">
            <v>0.28999999999999998</v>
          </cell>
          <cell r="J21">
            <v>0.29594232100203904</v>
          </cell>
          <cell r="K21">
            <v>0.34476478385027515</v>
          </cell>
          <cell r="L21">
            <v>0.34586466165413532</v>
          </cell>
          <cell r="M21">
            <v>0.36</v>
          </cell>
          <cell r="N21">
            <v>0.38</v>
          </cell>
          <cell r="O21">
            <v>0.4</v>
          </cell>
          <cell r="P21">
            <v>0.42</v>
          </cell>
          <cell r="Q21">
            <v>0.42</v>
          </cell>
          <cell r="R21">
            <v>0.43</v>
          </cell>
          <cell r="S21">
            <v>0.44</v>
          </cell>
          <cell r="T21">
            <v>0.45</v>
          </cell>
          <cell r="U21">
            <v>0.47</v>
          </cell>
          <cell r="V21">
            <v>0.49</v>
          </cell>
          <cell r="W21">
            <v>0.5</v>
          </cell>
          <cell r="X21">
            <v>0.5</v>
          </cell>
          <cell r="Y21">
            <v>0.51176983435047951</v>
          </cell>
          <cell r="Z21">
            <v>0.5424779618328005</v>
          </cell>
        </row>
        <row r="22">
          <cell r="A22" t="str">
            <v>Maine</v>
          </cell>
          <cell r="B22">
            <v>4010</v>
          </cell>
          <cell r="C22">
            <v>1900</v>
          </cell>
          <cell r="D22">
            <v>2969</v>
          </cell>
          <cell r="E22">
            <v>665</v>
          </cell>
          <cell r="F22">
            <v>379</v>
          </cell>
          <cell r="G22">
            <v>0.4513556574876823</v>
          </cell>
          <cell r="H22">
            <v>0.49694207794426287</v>
          </cell>
          <cell r="I22">
            <v>0.54</v>
          </cell>
          <cell r="J22">
            <v>0.57108262989562464</v>
          </cell>
          <cell r="K22">
            <v>0.59813391236436475</v>
          </cell>
          <cell r="L22">
            <v>0.60120240480961928</v>
          </cell>
          <cell r="M22">
            <v>0.61</v>
          </cell>
          <cell r="N22">
            <v>0.63</v>
          </cell>
          <cell r="O22">
            <v>0.66500000000000004</v>
          </cell>
          <cell r="P22">
            <v>0.7</v>
          </cell>
          <cell r="Q22">
            <v>0.7</v>
          </cell>
          <cell r="R22">
            <v>0.7</v>
          </cell>
          <cell r="S22">
            <v>0.7</v>
          </cell>
          <cell r="T22">
            <v>0.72</v>
          </cell>
          <cell r="U22">
            <v>0.74</v>
          </cell>
          <cell r="V22">
            <v>0.74</v>
          </cell>
          <cell r="W22">
            <v>0.75</v>
          </cell>
          <cell r="X22">
            <v>0.75</v>
          </cell>
          <cell r="Y22">
            <v>0.79301745635910226</v>
          </cell>
          <cell r="Z22">
            <v>0.82817955112219455</v>
          </cell>
        </row>
        <row r="23">
          <cell r="A23" t="str">
            <v>Maryland</v>
          </cell>
          <cell r="B23">
            <v>14960</v>
          </cell>
          <cell r="C23">
            <v>6016</v>
          </cell>
          <cell r="D23">
            <v>12682</v>
          </cell>
          <cell r="E23">
            <v>1274</v>
          </cell>
          <cell r="F23">
            <v>1004</v>
          </cell>
          <cell r="G23">
            <v>0.13176579431839033</v>
          </cell>
          <cell r="H23">
            <v>0.15182774814829911</v>
          </cell>
          <cell r="I23">
            <v>0.21</v>
          </cell>
          <cell r="J23">
            <v>0.22200963541390334</v>
          </cell>
          <cell r="K23">
            <v>0.26171412940480293</v>
          </cell>
          <cell r="L23">
            <v>0.26848874598070738</v>
          </cell>
          <cell r="M23">
            <v>0.28000000000000003</v>
          </cell>
          <cell r="N23">
            <v>0.30000000000000004</v>
          </cell>
          <cell r="O23">
            <v>0.31500000000000006</v>
          </cell>
          <cell r="P23">
            <v>0.33</v>
          </cell>
          <cell r="Q23">
            <v>0.33</v>
          </cell>
          <cell r="R23">
            <v>0.34</v>
          </cell>
          <cell r="S23">
            <v>0.35</v>
          </cell>
          <cell r="T23">
            <v>0.36</v>
          </cell>
          <cell r="U23">
            <v>0.37</v>
          </cell>
          <cell r="V23">
            <v>0.43</v>
          </cell>
          <cell r="W23">
            <v>0.46</v>
          </cell>
          <cell r="X23">
            <v>0.46</v>
          </cell>
          <cell r="Y23">
            <v>0.50755347593582889</v>
          </cell>
          <cell r="Z23">
            <v>0.54458556149732618</v>
          </cell>
        </row>
        <row r="24">
          <cell r="A24" t="str">
            <v>Massachusetts</v>
          </cell>
          <cell r="B24">
            <v>21217</v>
          </cell>
          <cell r="C24">
            <v>8769</v>
          </cell>
          <cell r="D24">
            <v>17554</v>
          </cell>
          <cell r="E24">
            <v>2713</v>
          </cell>
          <cell r="F24">
            <v>951</v>
          </cell>
          <cell r="G24">
            <v>0.36375271712313401</v>
          </cell>
          <cell r="H24">
            <v>0.4013514393196187</v>
          </cell>
          <cell r="I24">
            <v>0.46</v>
          </cell>
          <cell r="J24">
            <v>0.48</v>
          </cell>
          <cell r="K24">
            <v>0.55736624293122272</v>
          </cell>
          <cell r="L24">
            <v>0.57527229323121298</v>
          </cell>
          <cell r="M24">
            <v>0.59</v>
          </cell>
          <cell r="N24">
            <v>0.61</v>
          </cell>
          <cell r="O24">
            <v>0.63500000000000001</v>
          </cell>
          <cell r="P24">
            <v>0.66</v>
          </cell>
          <cell r="Q24">
            <v>0.66</v>
          </cell>
          <cell r="R24">
            <v>0.66</v>
          </cell>
          <cell r="S24">
            <v>0.67</v>
          </cell>
          <cell r="T24">
            <v>0.68</v>
          </cell>
          <cell r="U24">
            <v>0.68</v>
          </cell>
          <cell r="V24">
            <v>0.71</v>
          </cell>
          <cell r="W24">
            <v>0.73</v>
          </cell>
          <cell r="X24">
            <v>0.73</v>
          </cell>
          <cell r="Y24">
            <v>0.71819767167837112</v>
          </cell>
          <cell r="Z24">
            <v>0.74331903662157706</v>
          </cell>
        </row>
        <row r="25">
          <cell r="A25" t="str">
            <v>Michigan</v>
          </cell>
          <cell r="B25">
            <v>23403</v>
          </cell>
          <cell r="C25">
            <v>10418</v>
          </cell>
          <cell r="D25">
            <v>19619</v>
          </cell>
          <cell r="E25">
            <v>1755</v>
          </cell>
          <cell r="F25">
            <v>2034</v>
          </cell>
          <cell r="G25">
            <v>0.19027258476147657</v>
          </cell>
          <cell r="H25">
            <v>0.21990379852320766</v>
          </cell>
          <cell r="I25">
            <v>0.25</v>
          </cell>
          <cell r="J25">
            <v>0.27963656277304649</v>
          </cell>
          <cell r="K25">
            <v>0.33971139009661383</v>
          </cell>
          <cell r="L25">
            <v>0.34587591396929918</v>
          </cell>
          <cell r="M25">
            <v>0.35</v>
          </cell>
          <cell r="N25">
            <v>0.37</v>
          </cell>
          <cell r="O25">
            <v>0.4</v>
          </cell>
          <cell r="P25">
            <v>0.43</v>
          </cell>
          <cell r="Q25">
            <v>0.43</v>
          </cell>
          <cell r="R25">
            <v>0.45</v>
          </cell>
          <cell r="S25">
            <v>0.46</v>
          </cell>
          <cell r="T25">
            <v>0.48</v>
          </cell>
          <cell r="U25">
            <v>0.49</v>
          </cell>
          <cell r="V25">
            <v>0.51</v>
          </cell>
          <cell r="W25">
            <v>0.53</v>
          </cell>
          <cell r="X25">
            <v>0.53</v>
          </cell>
          <cell r="Y25">
            <v>0.56992693244455839</v>
          </cell>
          <cell r="Z25">
            <v>0.61722856044096908</v>
          </cell>
        </row>
        <row r="26">
          <cell r="A26" t="str">
            <v>Minnesota</v>
          </cell>
          <cell r="B26">
            <v>12857</v>
          </cell>
          <cell r="C26">
            <v>5666</v>
          </cell>
          <cell r="D26">
            <v>10369</v>
          </cell>
          <cell r="E26">
            <v>1409</v>
          </cell>
          <cell r="F26">
            <v>1080</v>
          </cell>
          <cell r="G26">
            <v>0.25281912376817944</v>
          </cell>
          <cell r="H26">
            <v>0.29693159572894889</v>
          </cell>
          <cell r="I26">
            <v>0.33</v>
          </cell>
          <cell r="J26">
            <v>0.34751081750595675</v>
          </cell>
          <cell r="K26">
            <v>0.51233595270317722</v>
          </cell>
          <cell r="L26">
            <v>0.51593533487297927</v>
          </cell>
          <cell r="M26">
            <v>0.53</v>
          </cell>
          <cell r="N26">
            <v>0.55000000000000004</v>
          </cell>
          <cell r="O26">
            <v>0.58499999999999996</v>
          </cell>
          <cell r="P26">
            <v>0.62</v>
          </cell>
          <cell r="Q26">
            <v>0.62</v>
          </cell>
          <cell r="R26">
            <v>0.62</v>
          </cell>
          <cell r="S26">
            <v>0.62</v>
          </cell>
          <cell r="T26">
            <v>0.63</v>
          </cell>
          <cell r="U26">
            <v>0.64</v>
          </cell>
          <cell r="V26">
            <v>0.69</v>
          </cell>
          <cell r="W26">
            <v>0.71</v>
          </cell>
          <cell r="X26">
            <v>0.71</v>
          </cell>
          <cell r="Y26">
            <v>0.81418682429804778</v>
          </cell>
          <cell r="Z26">
            <v>0.84304270047444974</v>
          </cell>
        </row>
        <row r="27">
          <cell r="A27" t="str">
            <v>Mississippi</v>
          </cell>
          <cell r="B27">
            <v>5974</v>
          </cell>
          <cell r="C27">
            <v>2887</v>
          </cell>
          <cell r="D27">
            <v>4489</v>
          </cell>
          <cell r="E27">
            <v>1412</v>
          </cell>
          <cell r="F27">
            <v>76</v>
          </cell>
          <cell r="G27">
            <v>0.33631726335436918</v>
          </cell>
          <cell r="H27">
            <v>0.35639590594268972</v>
          </cell>
          <cell r="I27">
            <v>0.37</v>
          </cell>
          <cell r="J27">
            <v>0.37898437885455033</v>
          </cell>
          <cell r="K27">
            <v>0.4111102069958632</v>
          </cell>
          <cell r="L27">
            <v>0.41633199464524767</v>
          </cell>
          <cell r="M27">
            <v>0.42</v>
          </cell>
          <cell r="N27">
            <v>0.44</v>
          </cell>
          <cell r="O27">
            <v>0.46499999999999997</v>
          </cell>
          <cell r="P27">
            <v>0.49</v>
          </cell>
          <cell r="Q27">
            <v>0.49</v>
          </cell>
          <cell r="R27">
            <v>0.5</v>
          </cell>
          <cell r="S27">
            <v>0.52</v>
          </cell>
          <cell r="T27">
            <v>0.52</v>
          </cell>
          <cell r="U27">
            <v>0.54</v>
          </cell>
          <cell r="V27">
            <v>0.56000000000000005</v>
          </cell>
          <cell r="W27">
            <v>0.57999999999999996</v>
          </cell>
          <cell r="X27">
            <v>0.57999999999999996</v>
          </cell>
          <cell r="Y27">
            <v>0.59156344158018082</v>
          </cell>
          <cell r="Z27">
            <v>0.61935051891529969</v>
          </cell>
        </row>
        <row r="28">
          <cell r="A28" t="str">
            <v>Missouri</v>
          </cell>
          <cell r="B28">
            <v>14463</v>
          </cell>
          <cell r="C28">
            <v>6053</v>
          </cell>
          <cell r="D28">
            <v>11892</v>
          </cell>
          <cell r="E28">
            <v>2142</v>
          </cell>
          <cell r="F28">
            <v>429</v>
          </cell>
          <cell r="G28">
            <v>0.26311793510249865</v>
          </cell>
          <cell r="H28">
            <v>0.29119164643324597</v>
          </cell>
          <cell r="I28">
            <v>0.31</v>
          </cell>
          <cell r="J28">
            <v>0.33103584610839509</v>
          </cell>
          <cell r="K28">
            <v>0.39917308298406295</v>
          </cell>
          <cell r="L28">
            <v>0.41373007749671004</v>
          </cell>
          <cell r="M28">
            <v>0.42</v>
          </cell>
          <cell r="N28">
            <v>0.44</v>
          </cell>
          <cell r="O28">
            <v>0.47499999999999998</v>
          </cell>
          <cell r="P28">
            <v>0.51</v>
          </cell>
          <cell r="Q28">
            <v>0.52</v>
          </cell>
          <cell r="R28">
            <v>0.52</v>
          </cell>
          <cell r="S28">
            <v>0.53</v>
          </cell>
          <cell r="T28">
            <v>0.54</v>
          </cell>
          <cell r="U28">
            <v>0.54</v>
          </cell>
          <cell r="V28">
            <v>0.56000000000000005</v>
          </cell>
          <cell r="W28">
            <v>0.56999999999999995</v>
          </cell>
          <cell r="X28">
            <v>0.57999999999999996</v>
          </cell>
          <cell r="Y28">
            <v>0.57318675240268269</v>
          </cell>
          <cell r="Z28">
            <v>0.59558874369079717</v>
          </cell>
        </row>
        <row r="29">
          <cell r="A29" t="str">
            <v>Montana</v>
          </cell>
          <cell r="B29">
            <v>2488</v>
          </cell>
          <cell r="C29">
            <v>1183</v>
          </cell>
          <cell r="D29">
            <v>1846</v>
          </cell>
          <cell r="E29">
            <v>334</v>
          </cell>
          <cell r="F29">
            <v>308</v>
          </cell>
          <cell r="G29">
            <v>0.15193425536179594</v>
          </cell>
          <cell r="H29">
            <v>0.16315894968931649</v>
          </cell>
          <cell r="I29">
            <v>0.18</v>
          </cell>
          <cell r="J29">
            <v>0.22449388655041091</v>
          </cell>
          <cell r="K29">
            <v>0.26538384445780716</v>
          </cell>
          <cell r="L29">
            <v>0.2681362725450902</v>
          </cell>
          <cell r="M29">
            <v>0.27</v>
          </cell>
          <cell r="N29">
            <v>0.29000000000000004</v>
          </cell>
          <cell r="O29">
            <v>0.32</v>
          </cell>
          <cell r="P29">
            <v>0.35</v>
          </cell>
          <cell r="Q29">
            <v>0.35</v>
          </cell>
          <cell r="R29">
            <v>0.35</v>
          </cell>
          <cell r="S29">
            <v>0.36</v>
          </cell>
          <cell r="T29">
            <v>0.37</v>
          </cell>
          <cell r="U29">
            <v>0.38</v>
          </cell>
          <cell r="V29">
            <v>0.38</v>
          </cell>
          <cell r="W29">
            <v>0.39</v>
          </cell>
          <cell r="X29">
            <v>0.39</v>
          </cell>
          <cell r="Y29">
            <v>0.4437299035369775</v>
          </cell>
          <cell r="Z29">
            <v>0.46945337620578781</v>
          </cell>
        </row>
        <row r="30">
          <cell r="A30" t="str">
            <v>Nebraska</v>
          </cell>
          <cell r="B30">
            <v>4889</v>
          </cell>
          <cell r="C30">
            <v>2171</v>
          </cell>
          <cell r="D30">
            <v>3573</v>
          </cell>
          <cell r="E30">
            <v>621</v>
          </cell>
          <cell r="F30">
            <v>695</v>
          </cell>
          <cell r="G30">
            <v>0.129299233063458</v>
          </cell>
          <cell r="H30">
            <v>0.14995406262631072</v>
          </cell>
          <cell r="I30">
            <v>0.18</v>
          </cell>
          <cell r="J30">
            <v>0.24806450304986116</v>
          </cell>
          <cell r="K30">
            <v>0.30796350878213408</v>
          </cell>
          <cell r="L30">
            <v>0.31377814501136131</v>
          </cell>
          <cell r="M30">
            <v>0.32</v>
          </cell>
          <cell r="N30">
            <v>0.34</v>
          </cell>
          <cell r="O30">
            <v>0.375</v>
          </cell>
          <cell r="P30">
            <v>0.41</v>
          </cell>
          <cell r="Q30">
            <v>0.41</v>
          </cell>
          <cell r="R30">
            <v>0.42</v>
          </cell>
          <cell r="S30">
            <v>0.44</v>
          </cell>
          <cell r="T30">
            <v>0.45</v>
          </cell>
          <cell r="U30">
            <v>0.46</v>
          </cell>
          <cell r="V30">
            <v>0.48</v>
          </cell>
          <cell r="W30">
            <v>0.49</v>
          </cell>
          <cell r="X30">
            <v>0.52</v>
          </cell>
          <cell r="Y30">
            <v>0.521374514215586</v>
          </cell>
          <cell r="Z30">
            <v>0.55123747187563921</v>
          </cell>
        </row>
        <row r="31">
          <cell r="A31" t="str">
            <v>Nevada</v>
          </cell>
          <cell r="B31">
            <v>4895</v>
          </cell>
          <cell r="C31">
            <v>1945</v>
          </cell>
          <cell r="D31">
            <v>4007</v>
          </cell>
          <cell r="E31">
            <v>435</v>
          </cell>
          <cell r="F31">
            <v>453</v>
          </cell>
          <cell r="G31">
            <v>0.13617557412806186</v>
          </cell>
          <cell r="H31">
            <v>0.15452967324967021</v>
          </cell>
          <cell r="I31">
            <v>0.18</v>
          </cell>
          <cell r="J31">
            <v>0.18669868568861817</v>
          </cell>
          <cell r="K31">
            <v>0.22123596898196718</v>
          </cell>
          <cell r="L31">
            <v>0.22459048746792973</v>
          </cell>
          <cell r="M31">
            <v>0.23</v>
          </cell>
          <cell r="N31">
            <v>0.25</v>
          </cell>
          <cell r="O31">
            <v>0.26</v>
          </cell>
          <cell r="P31">
            <v>0.27</v>
          </cell>
          <cell r="Q31">
            <v>0.28000000000000003</v>
          </cell>
          <cell r="R31">
            <v>0.28000000000000003</v>
          </cell>
          <cell r="S31">
            <v>0.28000000000000003</v>
          </cell>
          <cell r="T31">
            <v>0.28999999999999998</v>
          </cell>
          <cell r="U31">
            <v>0.28999999999999998</v>
          </cell>
          <cell r="V31">
            <v>0.32</v>
          </cell>
          <cell r="W31">
            <v>0.34</v>
          </cell>
          <cell r="X31">
            <v>0.36</v>
          </cell>
          <cell r="Y31">
            <v>0.37037793667007152</v>
          </cell>
          <cell r="Z31">
            <v>0.38815117466802862</v>
          </cell>
        </row>
        <row r="32">
          <cell r="A32" t="str">
            <v>New Hampshire</v>
          </cell>
          <cell r="B32">
            <v>3651</v>
          </cell>
          <cell r="C32">
            <v>1615</v>
          </cell>
          <cell r="D32">
            <v>2765</v>
          </cell>
          <cell r="E32">
            <v>552</v>
          </cell>
          <cell r="F32">
            <v>335</v>
          </cell>
          <cell r="G32">
            <v>0.34619330230086715</v>
          </cell>
          <cell r="H32">
            <v>0.36934549010226264</v>
          </cell>
          <cell r="I32">
            <v>0.4</v>
          </cell>
          <cell r="J32">
            <v>0.45</v>
          </cell>
          <cell r="K32">
            <v>0.46903608698827159</v>
          </cell>
          <cell r="L32">
            <v>0.46962680468537182</v>
          </cell>
          <cell r="M32">
            <v>0.47</v>
          </cell>
          <cell r="N32">
            <v>0.49</v>
          </cell>
          <cell r="O32">
            <v>0.51</v>
          </cell>
          <cell r="P32">
            <v>0.53</v>
          </cell>
          <cell r="Q32">
            <v>0.53</v>
          </cell>
          <cell r="R32">
            <v>0.53</v>
          </cell>
          <cell r="S32">
            <v>0.54</v>
          </cell>
          <cell r="T32">
            <v>0.55000000000000004</v>
          </cell>
          <cell r="U32">
            <v>0.55000000000000004</v>
          </cell>
          <cell r="V32">
            <v>0.56999999999999995</v>
          </cell>
          <cell r="W32">
            <v>0.59</v>
          </cell>
          <cell r="X32">
            <v>0.63</v>
          </cell>
          <cell r="Y32">
            <v>0.56806354423445626</v>
          </cell>
          <cell r="Z32">
            <v>0.59353601752944396</v>
          </cell>
        </row>
        <row r="33">
          <cell r="A33" t="str">
            <v>New Jersey</v>
          </cell>
          <cell r="B33">
            <v>22068</v>
          </cell>
          <cell r="C33">
            <v>8795</v>
          </cell>
          <cell r="D33">
            <v>19495</v>
          </cell>
          <cell r="E33">
            <v>1657</v>
          </cell>
          <cell r="F33">
            <v>916</v>
          </cell>
          <cell r="G33">
            <v>0.18588982775212434</v>
          </cell>
          <cell r="H33">
            <v>0.21246535978941436</v>
          </cell>
          <cell r="I33">
            <v>0.24</v>
          </cell>
          <cell r="J33">
            <v>0.25209716366383988</v>
          </cell>
          <cell r="K33">
            <v>0.30047944759932432</v>
          </cell>
          <cell r="L33">
            <v>0.30450483818695312</v>
          </cell>
          <cell r="M33">
            <v>0.31</v>
          </cell>
          <cell r="N33">
            <v>0.33</v>
          </cell>
          <cell r="O33">
            <v>0.36</v>
          </cell>
          <cell r="P33">
            <v>0.39</v>
          </cell>
          <cell r="Q33">
            <v>0.39</v>
          </cell>
          <cell r="R33">
            <v>0.4</v>
          </cell>
          <cell r="S33">
            <v>0.41</v>
          </cell>
          <cell r="T33">
            <v>0.42</v>
          </cell>
          <cell r="U33">
            <v>0.43</v>
          </cell>
          <cell r="V33">
            <v>0.45</v>
          </cell>
          <cell r="W33">
            <v>0.46</v>
          </cell>
          <cell r="X33">
            <v>0.48</v>
          </cell>
          <cell r="Y33">
            <v>0.47421605945260104</v>
          </cell>
          <cell r="Z33">
            <v>0.50317201377560272</v>
          </cell>
        </row>
        <row r="34">
          <cell r="A34" t="str">
            <v>New Mexico</v>
          </cell>
          <cell r="B34">
            <v>4227</v>
          </cell>
          <cell r="C34">
            <v>1954</v>
          </cell>
          <cell r="D34">
            <v>3284</v>
          </cell>
          <cell r="E34">
            <v>585</v>
          </cell>
          <cell r="F34">
            <v>359</v>
          </cell>
          <cell r="G34">
            <v>0.23840261461303972</v>
          </cell>
          <cell r="H34">
            <v>0.25412655039741089</v>
          </cell>
          <cell r="I34">
            <v>0.27</v>
          </cell>
          <cell r="J34">
            <v>0.34176436896030327</v>
          </cell>
          <cell r="K34">
            <v>0.39494826940744115</v>
          </cell>
          <cell r="L34">
            <v>0.39976878612716765</v>
          </cell>
          <cell r="M34">
            <v>0.41</v>
          </cell>
          <cell r="N34">
            <v>0.43</v>
          </cell>
          <cell r="O34">
            <v>0.46499999999999997</v>
          </cell>
          <cell r="P34">
            <v>0.5</v>
          </cell>
          <cell r="Q34">
            <v>0.51</v>
          </cell>
          <cell r="R34">
            <v>0.52</v>
          </cell>
          <cell r="S34">
            <v>0.53</v>
          </cell>
          <cell r="T34">
            <v>0.53</v>
          </cell>
          <cell r="U34">
            <v>0.54</v>
          </cell>
          <cell r="V34">
            <v>0.56999999999999995</v>
          </cell>
          <cell r="W34">
            <v>0.59</v>
          </cell>
          <cell r="X34">
            <v>0.61</v>
          </cell>
          <cell r="Y34">
            <v>0.63118050626922162</v>
          </cell>
          <cell r="Z34">
            <v>0.65696711615803172</v>
          </cell>
        </row>
        <row r="35">
          <cell r="A35" t="str">
            <v>New York</v>
          </cell>
          <cell r="B35">
            <v>54893</v>
          </cell>
          <cell r="C35">
            <v>21408</v>
          </cell>
          <cell r="D35">
            <v>45714</v>
          </cell>
          <cell r="E35">
            <v>5086</v>
          </cell>
          <cell r="F35">
            <v>4095</v>
          </cell>
          <cell r="G35">
            <v>0.16145365459610914</v>
          </cell>
          <cell r="H35">
            <v>0.17826527877734333</v>
          </cell>
          <cell r="I35">
            <v>0.2</v>
          </cell>
          <cell r="J35">
            <v>0.20812827243695153</v>
          </cell>
          <cell r="K35">
            <v>0.26551779081458488</v>
          </cell>
          <cell r="L35">
            <v>0.27371130257009346</v>
          </cell>
          <cell r="M35">
            <v>0.28000000000000003</v>
          </cell>
          <cell r="N35">
            <v>0.30000000000000004</v>
          </cell>
          <cell r="O35">
            <v>0.32000000000000006</v>
          </cell>
          <cell r="P35">
            <v>0.34</v>
          </cell>
          <cell r="Q35">
            <v>0.35</v>
          </cell>
          <cell r="R35">
            <v>0.36</v>
          </cell>
          <cell r="S35">
            <v>0.37</v>
          </cell>
          <cell r="T35">
            <v>0.38</v>
          </cell>
          <cell r="U35">
            <v>0.38</v>
          </cell>
          <cell r="V35">
            <v>0.4</v>
          </cell>
          <cell r="W35">
            <v>0.42</v>
          </cell>
          <cell r="X35">
            <v>0.44</v>
          </cell>
          <cell r="Y35">
            <v>0.44096697210937641</v>
          </cell>
          <cell r="Z35">
            <v>0.46816533984296721</v>
          </cell>
        </row>
        <row r="36">
          <cell r="A36" t="str">
            <v>North Carolina</v>
          </cell>
          <cell r="B36">
            <v>22958</v>
          </cell>
          <cell r="C36">
            <v>10123</v>
          </cell>
          <cell r="D36">
            <v>17400</v>
          </cell>
          <cell r="E36">
            <v>2524</v>
          </cell>
          <cell r="F36">
            <v>3038</v>
          </cell>
          <cell r="G36">
            <v>0.21380754916826708</v>
          </cell>
          <cell r="H36">
            <v>0.24336703221697578</v>
          </cell>
          <cell r="I36">
            <v>0.28000000000000003</v>
          </cell>
          <cell r="J36">
            <v>0.31889785853468844</v>
          </cell>
          <cell r="K36">
            <v>0.36913084506531607</v>
          </cell>
          <cell r="L36">
            <v>0.37802058303486419</v>
          </cell>
          <cell r="M36">
            <v>0.38</v>
          </cell>
          <cell r="N36">
            <v>0.4</v>
          </cell>
          <cell r="O36">
            <v>0.43000000000000005</v>
          </cell>
          <cell r="P36">
            <v>0.46</v>
          </cell>
          <cell r="Q36">
            <v>0.46</v>
          </cell>
          <cell r="R36">
            <v>0.48</v>
          </cell>
          <cell r="S36">
            <v>0.5</v>
          </cell>
          <cell r="T36">
            <v>0.52</v>
          </cell>
          <cell r="U36">
            <v>0.53</v>
          </cell>
          <cell r="V36">
            <v>0.55000000000000004</v>
          </cell>
          <cell r="W36">
            <v>0.56999999999999995</v>
          </cell>
          <cell r="X36">
            <v>0.6</v>
          </cell>
          <cell r="Y36">
            <v>0.58419722972384358</v>
          </cell>
          <cell r="Z36">
            <v>0.61865145047477998</v>
          </cell>
        </row>
        <row r="37">
          <cell r="A37" t="str">
            <v>North Dakota</v>
          </cell>
          <cell r="B37">
            <v>1841</v>
          </cell>
          <cell r="C37">
            <v>828</v>
          </cell>
          <cell r="D37">
            <v>1342</v>
          </cell>
          <cell r="E37">
            <v>317</v>
          </cell>
          <cell r="F37">
            <v>181</v>
          </cell>
          <cell r="G37">
            <v>0.1467687270999822</v>
          </cell>
          <cell r="H37">
            <v>0.14732891308127985</v>
          </cell>
          <cell r="I37">
            <v>0.17</v>
          </cell>
          <cell r="J37">
            <v>0.23023643831333088</v>
          </cell>
          <cell r="K37">
            <v>0.35011623831102628</v>
          </cell>
          <cell r="L37">
            <v>0.36638655462184871</v>
          </cell>
          <cell r="M37">
            <v>0.38</v>
          </cell>
          <cell r="N37">
            <v>0.4</v>
          </cell>
          <cell r="O37">
            <v>0.435</v>
          </cell>
          <cell r="P37">
            <v>0.47</v>
          </cell>
          <cell r="Q37">
            <v>0.47</v>
          </cell>
          <cell r="R37">
            <v>0.48</v>
          </cell>
          <cell r="S37">
            <v>0.5</v>
          </cell>
          <cell r="T37">
            <v>0.51</v>
          </cell>
          <cell r="U37">
            <v>0.53</v>
          </cell>
          <cell r="V37">
            <v>0.55000000000000004</v>
          </cell>
          <cell r="W37">
            <v>0.56999999999999995</v>
          </cell>
          <cell r="X37">
            <v>0.62</v>
          </cell>
          <cell r="Y37">
            <v>0.5985877240630092</v>
          </cell>
          <cell r="Z37">
            <v>0.63661053775122212</v>
          </cell>
        </row>
        <row r="38">
          <cell r="A38" t="str">
            <v>Ohio</v>
          </cell>
          <cell r="B38">
            <v>26873</v>
          </cell>
          <cell r="C38">
            <v>10860</v>
          </cell>
          <cell r="D38">
            <v>22984</v>
          </cell>
          <cell r="E38">
            <v>2877</v>
          </cell>
          <cell r="F38">
            <v>1013</v>
          </cell>
          <cell r="G38">
            <v>0.30625869191514776</v>
          </cell>
          <cell r="H38">
            <v>0.3399060318816845</v>
          </cell>
          <cell r="I38">
            <v>0.37</v>
          </cell>
          <cell r="J38">
            <v>0.38490746302527007</v>
          </cell>
          <cell r="K38">
            <v>0.43673643736834344</v>
          </cell>
          <cell r="L38">
            <v>0.43749528479818939</v>
          </cell>
          <cell r="M38">
            <v>0.44</v>
          </cell>
          <cell r="N38">
            <v>0.46</v>
          </cell>
          <cell r="O38">
            <v>0.48499999999999999</v>
          </cell>
          <cell r="P38">
            <v>0.51</v>
          </cell>
          <cell r="Q38">
            <v>0.52</v>
          </cell>
          <cell r="R38">
            <v>0.53</v>
          </cell>
          <cell r="S38">
            <v>0.54</v>
          </cell>
          <cell r="T38">
            <v>0.55000000000000004</v>
          </cell>
          <cell r="U38">
            <v>0.56000000000000005</v>
          </cell>
          <cell r="V38">
            <v>0.57999999999999996</v>
          </cell>
          <cell r="W38">
            <v>0.6</v>
          </cell>
          <cell r="X38">
            <v>0.62</v>
          </cell>
          <cell r="Y38">
            <v>0.61645517805976258</v>
          </cell>
          <cell r="Z38">
            <v>0.65984445354072863</v>
          </cell>
        </row>
        <row r="39">
          <cell r="A39" t="str">
            <v>Oklahoma</v>
          </cell>
          <cell r="B39">
            <v>7492</v>
          </cell>
          <cell r="C39">
            <v>3347</v>
          </cell>
          <cell r="D39">
            <v>6039</v>
          </cell>
          <cell r="E39">
            <v>606</v>
          </cell>
          <cell r="F39">
            <v>847</v>
          </cell>
          <cell r="G39">
            <v>0.28224456258975655</v>
          </cell>
          <cell r="H39">
            <v>0.30493827561454678</v>
          </cell>
          <cell r="I39">
            <v>0.32</v>
          </cell>
          <cell r="J39">
            <v>0.33497007548567637</v>
          </cell>
          <cell r="K39">
            <v>0.39449011323931787</v>
          </cell>
          <cell r="L39">
            <v>0.40005435521130589</v>
          </cell>
          <cell r="M39">
            <v>0.41</v>
          </cell>
          <cell r="N39">
            <v>0.43</v>
          </cell>
          <cell r="O39">
            <v>0.45999999999999996</v>
          </cell>
          <cell r="P39">
            <v>0.49</v>
          </cell>
          <cell r="Q39">
            <v>0.5</v>
          </cell>
          <cell r="R39">
            <v>0.5</v>
          </cell>
          <cell r="S39">
            <v>0.51</v>
          </cell>
          <cell r="T39">
            <v>0.52</v>
          </cell>
          <cell r="U39">
            <v>0.53</v>
          </cell>
          <cell r="V39">
            <v>0.55000000000000004</v>
          </cell>
          <cell r="W39">
            <v>0.56000000000000005</v>
          </cell>
          <cell r="X39">
            <v>0.6</v>
          </cell>
          <cell r="Y39">
            <v>0.59343299519487458</v>
          </cell>
          <cell r="Z39">
            <v>0.62706887346502937</v>
          </cell>
        </row>
        <row r="40">
          <cell r="A40" t="str">
            <v>Oregon</v>
          </cell>
          <cell r="B40">
            <v>9534</v>
          </cell>
          <cell r="C40">
            <v>4190</v>
          </cell>
          <cell r="D40">
            <v>7620</v>
          </cell>
          <cell r="E40">
            <v>1081</v>
          </cell>
          <cell r="F40">
            <v>835</v>
          </cell>
          <cell r="G40">
            <v>0.27283282789600727</v>
          </cell>
          <cell r="H40">
            <v>0.29541937535045426</v>
          </cell>
          <cell r="I40">
            <v>0.33</v>
          </cell>
          <cell r="J40">
            <v>0.38</v>
          </cell>
          <cell r="K40">
            <v>0.41964538634991289</v>
          </cell>
          <cell r="L40">
            <v>0.42258575197889181</v>
          </cell>
          <cell r="M40">
            <v>0.44</v>
          </cell>
          <cell r="N40">
            <v>0.46</v>
          </cell>
          <cell r="O40">
            <v>0.51500000000000001</v>
          </cell>
          <cell r="P40">
            <v>0.56999999999999995</v>
          </cell>
          <cell r="Q40">
            <v>0.57999999999999996</v>
          </cell>
          <cell r="R40">
            <v>0.57999999999999996</v>
          </cell>
          <cell r="S40">
            <v>0.59</v>
          </cell>
          <cell r="T40">
            <v>0.6</v>
          </cell>
          <cell r="U40">
            <v>0.61</v>
          </cell>
          <cell r="V40">
            <v>0.63</v>
          </cell>
          <cell r="W40">
            <v>0.64</v>
          </cell>
          <cell r="X40">
            <v>0.67</v>
          </cell>
          <cell r="Y40">
            <v>0.61023704636039433</v>
          </cell>
          <cell r="Z40">
            <v>0.64715754143066917</v>
          </cell>
        </row>
        <row r="41">
          <cell r="A41" t="str">
            <v>Pennsylvania</v>
          </cell>
          <cell r="B41">
            <v>34803</v>
          </cell>
          <cell r="C41">
            <v>13773</v>
          </cell>
          <cell r="D41">
            <v>28498</v>
          </cell>
          <cell r="E41">
            <v>3137</v>
          </cell>
          <cell r="F41">
            <v>3170</v>
          </cell>
          <cell r="G41">
            <v>0.25936343701295672</v>
          </cell>
          <cell r="H41">
            <v>0.28616240855354164</v>
          </cell>
          <cell r="I41">
            <v>0.31</v>
          </cell>
          <cell r="J41">
            <v>0.32040873377332341</v>
          </cell>
          <cell r="K41">
            <v>0.3809939623527358</v>
          </cell>
          <cell r="L41">
            <v>0.38243666791270092</v>
          </cell>
          <cell r="M41">
            <v>0.39</v>
          </cell>
          <cell r="N41">
            <v>0.41000000000000003</v>
          </cell>
          <cell r="O41">
            <v>0.43000000000000005</v>
          </cell>
          <cell r="P41">
            <v>0.45</v>
          </cell>
          <cell r="Q41">
            <v>0.46</v>
          </cell>
          <cell r="R41">
            <v>0.46</v>
          </cell>
          <cell r="S41">
            <v>0.47</v>
          </cell>
          <cell r="T41">
            <v>0.47</v>
          </cell>
          <cell r="U41">
            <v>0.49</v>
          </cell>
          <cell r="V41">
            <v>0.51</v>
          </cell>
          <cell r="W41">
            <v>0.53</v>
          </cell>
          <cell r="X41">
            <v>0.55000000000000004</v>
          </cell>
          <cell r="Y41">
            <v>0.55256730741602733</v>
          </cell>
          <cell r="Z41">
            <v>0.58061086687929198</v>
          </cell>
        </row>
        <row r="42">
          <cell r="A42" t="str">
            <v>Rhode Island</v>
          </cell>
          <cell r="B42">
            <v>3018</v>
          </cell>
          <cell r="C42">
            <v>1197</v>
          </cell>
          <cell r="D42">
            <v>2542</v>
          </cell>
          <cell r="E42">
            <v>318</v>
          </cell>
          <cell r="F42">
            <v>158</v>
          </cell>
          <cell r="G42">
            <v>0.21309049817674316</v>
          </cell>
          <cell r="H42">
            <v>0.22927876858086785</v>
          </cell>
          <cell r="I42">
            <v>0.24</v>
          </cell>
          <cell r="J42">
            <v>0.26</v>
          </cell>
          <cell r="K42">
            <v>0.26595015663919108</v>
          </cell>
          <cell r="L42">
            <v>0.27221671622068055</v>
          </cell>
          <cell r="M42">
            <v>0.28000000000000003</v>
          </cell>
          <cell r="N42">
            <v>0.30000000000000004</v>
          </cell>
          <cell r="O42">
            <v>0.31500000000000006</v>
          </cell>
          <cell r="P42">
            <v>0.33</v>
          </cell>
          <cell r="Q42">
            <v>0.33</v>
          </cell>
          <cell r="R42">
            <v>0.33</v>
          </cell>
          <cell r="S42">
            <v>0.34</v>
          </cell>
          <cell r="T42">
            <v>0.34</v>
          </cell>
          <cell r="U42">
            <v>0.34</v>
          </cell>
          <cell r="V42">
            <v>0.37</v>
          </cell>
          <cell r="W42">
            <v>0.39</v>
          </cell>
          <cell r="X42">
            <v>0.41</v>
          </cell>
          <cell r="Y42">
            <v>0.41484426772697153</v>
          </cell>
          <cell r="Z42">
            <v>0.42743538767395628</v>
          </cell>
        </row>
        <row r="43">
          <cell r="A43" t="str">
            <v>South Carolina</v>
          </cell>
          <cell r="B43">
            <v>10228</v>
          </cell>
          <cell r="C43">
            <v>4417</v>
          </cell>
          <cell r="D43">
            <v>8382</v>
          </cell>
          <cell r="E43">
            <v>1137</v>
          </cell>
          <cell r="F43">
            <v>712</v>
          </cell>
          <cell r="G43">
            <v>0.19511239949767281</v>
          </cell>
          <cell r="H43">
            <v>0.2167472439999697</v>
          </cell>
          <cell r="I43">
            <v>0.24</v>
          </cell>
          <cell r="J43">
            <v>0.28693586395212178</v>
          </cell>
          <cell r="K43">
            <v>0.34805180717750422</v>
          </cell>
          <cell r="L43">
            <v>0.35613160518444664</v>
          </cell>
          <cell r="M43">
            <v>0.36</v>
          </cell>
          <cell r="N43">
            <v>0.38</v>
          </cell>
          <cell r="O43">
            <v>0.40500000000000003</v>
          </cell>
          <cell r="P43">
            <v>0.43</v>
          </cell>
          <cell r="Q43">
            <v>0.45</v>
          </cell>
          <cell r="R43">
            <v>0.46</v>
          </cell>
          <cell r="S43">
            <v>0.47</v>
          </cell>
          <cell r="T43">
            <v>0.48</v>
          </cell>
          <cell r="U43">
            <v>0.49</v>
          </cell>
          <cell r="V43">
            <v>0.52</v>
          </cell>
          <cell r="W43">
            <v>0.54</v>
          </cell>
          <cell r="X43">
            <v>0.56000000000000005</v>
          </cell>
          <cell r="Y43">
            <v>0.55436057880328515</v>
          </cell>
          <cell r="Z43">
            <v>0.57792334767305431</v>
          </cell>
        </row>
        <row r="44">
          <cell r="A44" t="str">
            <v>South Dakota</v>
          </cell>
          <cell r="B44">
            <v>2149</v>
          </cell>
          <cell r="C44">
            <v>980</v>
          </cell>
          <cell r="D44">
            <v>1510</v>
          </cell>
          <cell r="E44">
            <v>284</v>
          </cell>
          <cell r="F44">
            <v>356</v>
          </cell>
          <cell r="G44">
            <v>0.23611668214516407</v>
          </cell>
          <cell r="H44">
            <v>0.25267797247598722</v>
          </cell>
          <cell r="I44">
            <v>0.26</v>
          </cell>
          <cell r="J44">
            <v>0.28722009230884687</v>
          </cell>
          <cell r="K44">
            <v>0.41355907854684049</v>
          </cell>
          <cell r="L44">
            <v>0.43161381921438713</v>
          </cell>
          <cell r="M44">
            <v>0.45</v>
          </cell>
          <cell r="N44">
            <v>0.47000000000000003</v>
          </cell>
          <cell r="O44">
            <v>0.51</v>
          </cell>
          <cell r="P44">
            <v>0.55000000000000004</v>
          </cell>
          <cell r="Q44">
            <v>0.56000000000000005</v>
          </cell>
          <cell r="R44">
            <v>0.56000000000000005</v>
          </cell>
          <cell r="S44">
            <v>0.56000000000000005</v>
          </cell>
          <cell r="T44">
            <v>0.56999999999999995</v>
          </cell>
          <cell r="U44">
            <v>0.56999999999999995</v>
          </cell>
          <cell r="V44">
            <v>0.61</v>
          </cell>
          <cell r="W44">
            <v>0.63</v>
          </cell>
          <cell r="X44">
            <v>0.65</v>
          </cell>
          <cell r="Y44">
            <v>0.65565379246161004</v>
          </cell>
          <cell r="Z44">
            <v>0.69706840390879476</v>
          </cell>
        </row>
        <row r="45">
          <cell r="A45" t="str">
            <v>Tennessee</v>
          </cell>
          <cell r="B45">
            <v>16418</v>
          </cell>
          <cell r="C45">
            <v>7305</v>
          </cell>
          <cell r="D45">
            <v>12234</v>
          </cell>
          <cell r="E45">
            <v>3327</v>
          </cell>
          <cell r="F45">
            <v>856</v>
          </cell>
          <cell r="G45">
            <v>0.24492095934450137</v>
          </cell>
          <cell r="H45">
            <v>0.26919017472949747</v>
          </cell>
          <cell r="I45">
            <v>0.3</v>
          </cell>
          <cell r="J45">
            <v>0.30119829808164794</v>
          </cell>
          <cell r="K45">
            <v>0.35004628517032627</v>
          </cell>
          <cell r="L45">
            <v>0.35506438831104509</v>
          </cell>
          <cell r="M45">
            <v>0.36</v>
          </cell>
          <cell r="N45">
            <v>0.38</v>
          </cell>
          <cell r="O45">
            <v>0.4</v>
          </cell>
          <cell r="P45">
            <v>0.42</v>
          </cell>
          <cell r="Q45">
            <v>0.43</v>
          </cell>
          <cell r="R45">
            <v>0.43</v>
          </cell>
          <cell r="S45">
            <v>0.44</v>
          </cell>
          <cell r="T45">
            <v>0.45</v>
          </cell>
          <cell r="U45">
            <v>0.46</v>
          </cell>
          <cell r="V45">
            <v>0.48</v>
          </cell>
          <cell r="W45">
            <v>0.5</v>
          </cell>
          <cell r="X45">
            <v>0.52</v>
          </cell>
          <cell r="Y45">
            <v>0.51059812401023263</v>
          </cell>
          <cell r="Z45">
            <v>0.53861615300280186</v>
          </cell>
        </row>
        <row r="46">
          <cell r="A46" t="str">
            <v>Texas</v>
          </cell>
          <cell r="B46">
            <v>48196</v>
          </cell>
          <cell r="C46">
            <v>20801</v>
          </cell>
          <cell r="D46">
            <v>39789</v>
          </cell>
          <cell r="E46">
            <v>4722</v>
          </cell>
          <cell r="F46">
            <v>3688</v>
          </cell>
          <cell r="G46">
            <v>0.21060018704685338</v>
          </cell>
          <cell r="H46">
            <v>0.23519781916932267</v>
          </cell>
          <cell r="I46">
            <v>0.25</v>
          </cell>
          <cell r="J46">
            <v>0.27176923470349695</v>
          </cell>
          <cell r="K46">
            <v>0.32142583561228405</v>
          </cell>
          <cell r="L46">
            <v>0.32387602751216238</v>
          </cell>
          <cell r="M46">
            <v>0.33</v>
          </cell>
          <cell r="N46">
            <v>0.35000000000000003</v>
          </cell>
          <cell r="O46">
            <v>0.37</v>
          </cell>
          <cell r="P46">
            <v>0.39</v>
          </cell>
          <cell r="Q46">
            <v>0.4</v>
          </cell>
          <cell r="R46">
            <v>0.4</v>
          </cell>
          <cell r="S46">
            <v>0.41</v>
          </cell>
          <cell r="T46">
            <v>0.42</v>
          </cell>
          <cell r="U46">
            <v>0.43</v>
          </cell>
          <cell r="V46">
            <v>0.45</v>
          </cell>
          <cell r="W46">
            <v>0.46</v>
          </cell>
          <cell r="X46">
            <v>0.48</v>
          </cell>
          <cell r="Y46">
            <v>0.47875342352062411</v>
          </cell>
          <cell r="Z46">
            <v>0.5133206075192962</v>
          </cell>
        </row>
        <row r="47">
          <cell r="A47" t="str">
            <v>Utah</v>
          </cell>
          <cell r="B47">
            <v>6237</v>
          </cell>
          <cell r="C47">
            <v>2475</v>
          </cell>
          <cell r="D47">
            <v>4772</v>
          </cell>
          <cell r="E47">
            <v>751</v>
          </cell>
          <cell r="F47">
            <v>715</v>
          </cell>
          <cell r="G47">
            <v>0.11045490822027135</v>
          </cell>
          <cell r="H47">
            <v>0.13535514764565043</v>
          </cell>
          <cell r="I47">
            <v>0.21</v>
          </cell>
          <cell r="J47">
            <v>0.22138866719872308</v>
          </cell>
          <cell r="K47">
            <v>0.2940143655227454</v>
          </cell>
          <cell r="L47">
            <v>0.29640861931364726</v>
          </cell>
          <cell r="M47">
            <v>0.31</v>
          </cell>
          <cell r="N47">
            <v>0.33</v>
          </cell>
          <cell r="O47">
            <v>0.35</v>
          </cell>
          <cell r="P47">
            <v>0.37</v>
          </cell>
          <cell r="Q47">
            <v>0.37</v>
          </cell>
          <cell r="R47">
            <v>0.38</v>
          </cell>
          <cell r="S47">
            <v>0.39</v>
          </cell>
          <cell r="T47">
            <v>0.4</v>
          </cell>
          <cell r="U47">
            <v>0.43</v>
          </cell>
          <cell r="V47">
            <v>0.45</v>
          </cell>
          <cell r="W47">
            <v>0.46</v>
          </cell>
          <cell r="X47">
            <v>0.51</v>
          </cell>
          <cell r="Y47">
            <v>0.5141895141895142</v>
          </cell>
          <cell r="Z47">
            <v>0.54320987654320985</v>
          </cell>
        </row>
        <row r="48">
          <cell r="A48" t="str">
            <v>Vermont</v>
          </cell>
          <cell r="B48">
            <v>1873</v>
          </cell>
          <cell r="C48">
            <v>880</v>
          </cell>
          <cell r="D48">
            <v>1464</v>
          </cell>
          <cell r="E48">
            <v>232</v>
          </cell>
          <cell r="F48">
            <v>179</v>
          </cell>
          <cell r="G48">
            <v>0.19794549557512214</v>
          </cell>
          <cell r="H48">
            <v>0.2244797443117337</v>
          </cell>
          <cell r="I48">
            <v>0.28999999999999998</v>
          </cell>
          <cell r="J48">
            <v>0.37466359216095507</v>
          </cell>
          <cell r="K48">
            <v>0.40491263572069225</v>
          </cell>
          <cell r="L48">
            <v>0.42728237791932061</v>
          </cell>
          <cell r="M48">
            <v>0.43</v>
          </cell>
          <cell r="N48">
            <v>0.45</v>
          </cell>
          <cell r="O48">
            <v>0.47499999999999998</v>
          </cell>
          <cell r="P48">
            <v>0.5</v>
          </cell>
          <cell r="Q48">
            <v>0.5</v>
          </cell>
          <cell r="R48">
            <v>0.5</v>
          </cell>
          <cell r="S48">
            <v>0.5</v>
          </cell>
          <cell r="T48">
            <v>0.51</v>
          </cell>
          <cell r="U48">
            <v>0.52</v>
          </cell>
          <cell r="V48">
            <v>0.55000000000000004</v>
          </cell>
          <cell r="W48">
            <v>0.57999999999999996</v>
          </cell>
          <cell r="X48">
            <v>0.62</v>
          </cell>
          <cell r="Y48">
            <v>0.74212493326214624</v>
          </cell>
          <cell r="Z48">
            <v>0.75920982381206625</v>
          </cell>
        </row>
        <row r="49">
          <cell r="A49" t="str">
            <v>Virginia</v>
          </cell>
          <cell r="B49">
            <v>18421</v>
          </cell>
          <cell r="C49">
            <v>8134</v>
          </cell>
          <cell r="D49">
            <v>14835</v>
          </cell>
          <cell r="E49">
            <v>2258</v>
          </cell>
          <cell r="F49">
            <v>1330</v>
          </cell>
          <cell r="G49">
            <v>0.20346501313770701</v>
          </cell>
          <cell r="H49">
            <v>0.23189235424406074</v>
          </cell>
          <cell r="I49">
            <v>0.27</v>
          </cell>
          <cell r="J49">
            <v>0.29021936886466698</v>
          </cell>
          <cell r="K49">
            <v>0.36377936109007231</v>
          </cell>
          <cell r="L49">
            <v>0.36632878418936521</v>
          </cell>
          <cell r="M49">
            <v>0.38</v>
          </cell>
          <cell r="N49">
            <v>0.4</v>
          </cell>
          <cell r="O49">
            <v>0.41500000000000004</v>
          </cell>
          <cell r="P49">
            <v>0.43</v>
          </cell>
          <cell r="Q49">
            <v>0.44</v>
          </cell>
          <cell r="R49">
            <v>0.44</v>
          </cell>
          <cell r="S49">
            <v>0.45</v>
          </cell>
          <cell r="T49">
            <v>0.46</v>
          </cell>
          <cell r="U49">
            <v>0.47</v>
          </cell>
          <cell r="V49">
            <v>0.49</v>
          </cell>
          <cell r="W49">
            <v>0.51</v>
          </cell>
          <cell r="X49">
            <v>0.54</v>
          </cell>
          <cell r="Y49">
            <v>0.5194071983062809</v>
          </cell>
          <cell r="Z49">
            <v>0.54247869279626515</v>
          </cell>
        </row>
        <row r="50">
          <cell r="A50" t="str">
            <v>Washington</v>
          </cell>
          <cell r="B50">
            <v>16857</v>
          </cell>
          <cell r="C50">
            <v>7228</v>
          </cell>
          <cell r="D50">
            <v>13426</v>
          </cell>
          <cell r="E50">
            <v>1906</v>
          </cell>
          <cell r="F50">
            <v>1528</v>
          </cell>
          <cell r="G50">
            <v>0.27014115747672074</v>
          </cell>
          <cell r="H50">
            <v>0.30956910173471186</v>
          </cell>
          <cell r="I50">
            <v>0.33</v>
          </cell>
          <cell r="J50">
            <v>0.37</v>
          </cell>
          <cell r="K50">
            <v>0.40580912930989915</v>
          </cell>
          <cell r="L50">
            <v>0.41155385626381502</v>
          </cell>
          <cell r="M50">
            <v>0.43</v>
          </cell>
          <cell r="N50">
            <v>0.45</v>
          </cell>
          <cell r="O50">
            <v>0.495</v>
          </cell>
          <cell r="P50">
            <v>0.54</v>
          </cell>
          <cell r="Q50">
            <v>0.55000000000000004</v>
          </cell>
          <cell r="R50">
            <v>0.55000000000000004</v>
          </cell>
          <cell r="S50">
            <v>0.56000000000000005</v>
          </cell>
          <cell r="T50">
            <v>0.56999999999999995</v>
          </cell>
          <cell r="U50">
            <v>0.59</v>
          </cell>
          <cell r="V50">
            <v>0.61</v>
          </cell>
          <cell r="W50">
            <v>0.63</v>
          </cell>
          <cell r="X50">
            <v>0.67</v>
          </cell>
          <cell r="Y50">
            <v>0.62027644302070362</v>
          </cell>
          <cell r="Z50">
            <v>0.65711573826896841</v>
          </cell>
        </row>
        <row r="51">
          <cell r="A51" t="str">
            <v>West Virginia</v>
          </cell>
          <cell r="B51">
            <v>4641</v>
          </cell>
          <cell r="C51">
            <v>2127</v>
          </cell>
          <cell r="D51">
            <v>3491</v>
          </cell>
          <cell r="E51">
            <v>572</v>
          </cell>
          <cell r="F51">
            <v>579</v>
          </cell>
          <cell r="G51">
            <v>0.23889271150887711</v>
          </cell>
          <cell r="H51">
            <v>0.26118070905001328</v>
          </cell>
          <cell r="I51">
            <v>0.28000000000000003</v>
          </cell>
          <cell r="J51">
            <v>0.29407173454761232</v>
          </cell>
          <cell r="K51">
            <v>0.34319188446836874</v>
          </cell>
          <cell r="L51">
            <v>0.35252109932914955</v>
          </cell>
          <cell r="M51">
            <v>0.36</v>
          </cell>
          <cell r="N51">
            <v>0.38</v>
          </cell>
          <cell r="O51">
            <v>0.40500000000000003</v>
          </cell>
          <cell r="P51">
            <v>0.43</v>
          </cell>
          <cell r="Q51">
            <v>0.43</v>
          </cell>
          <cell r="R51">
            <v>0.43</v>
          </cell>
          <cell r="S51">
            <v>0.44</v>
          </cell>
          <cell r="T51">
            <v>0.45</v>
          </cell>
          <cell r="U51">
            <v>0.46</v>
          </cell>
          <cell r="V51">
            <v>0.48</v>
          </cell>
          <cell r="W51">
            <v>0.49</v>
          </cell>
          <cell r="X51">
            <v>0.52</v>
          </cell>
          <cell r="Y51">
            <v>0.51971557853910799</v>
          </cell>
          <cell r="Z51">
            <v>0.53738418444300795</v>
          </cell>
        </row>
        <row r="52">
          <cell r="A52" t="str">
            <v>Wisconsin</v>
          </cell>
          <cell r="B52">
            <v>13842</v>
          </cell>
          <cell r="C52">
            <v>5766</v>
          </cell>
          <cell r="D52">
            <v>11073</v>
          </cell>
          <cell r="E52">
            <v>1614</v>
          </cell>
          <cell r="F52">
            <v>1156</v>
          </cell>
          <cell r="G52">
            <v>0.33354053232601871</v>
          </cell>
          <cell r="H52">
            <v>0.35739013117895069</v>
          </cell>
          <cell r="I52">
            <v>0.38</v>
          </cell>
          <cell r="J52">
            <v>0.38385823198309477</v>
          </cell>
          <cell r="K52">
            <v>0.49624150491619845</v>
          </cell>
          <cell r="L52">
            <v>0.49879688605803257</v>
          </cell>
          <cell r="M52">
            <v>0.51</v>
          </cell>
          <cell r="N52">
            <v>0.53</v>
          </cell>
          <cell r="O52">
            <v>0.58000000000000007</v>
          </cell>
          <cell r="P52">
            <v>0.63</v>
          </cell>
          <cell r="Q52">
            <v>0.63</v>
          </cell>
          <cell r="R52">
            <v>0.64</v>
          </cell>
          <cell r="S52">
            <v>0.65</v>
          </cell>
          <cell r="T52">
            <v>0.66</v>
          </cell>
          <cell r="U52">
            <v>0.67</v>
          </cell>
          <cell r="V52">
            <v>0.69</v>
          </cell>
          <cell r="W52">
            <v>0.71</v>
          </cell>
          <cell r="X52">
            <v>0.75</v>
          </cell>
          <cell r="Y52">
            <v>0.76997543707556715</v>
          </cell>
          <cell r="Z52">
            <v>0.80039011703511054</v>
          </cell>
        </row>
        <row r="53">
          <cell r="A53" t="str">
            <v>Wyoming</v>
          </cell>
          <cell r="B53">
            <v>1296</v>
          </cell>
          <cell r="C53">
            <v>638</v>
          </cell>
          <cell r="D53">
            <v>940</v>
          </cell>
          <cell r="E53">
            <v>185</v>
          </cell>
          <cell r="F53">
            <v>173</v>
          </cell>
          <cell r="G53">
            <v>0.10688554292274004</v>
          </cell>
          <cell r="H53">
            <v>0.11796996959620937</v>
          </cell>
          <cell r="I53">
            <v>0.14000000000000001</v>
          </cell>
          <cell r="J53">
            <v>0.15993244200291473</v>
          </cell>
          <cell r="K53">
            <v>0.18526827439941607</v>
          </cell>
          <cell r="L53">
            <v>0.18527315914489312</v>
          </cell>
          <cell r="M53">
            <v>0.2</v>
          </cell>
          <cell r="N53">
            <v>0.22</v>
          </cell>
          <cell r="O53">
            <v>0.245</v>
          </cell>
          <cell r="P53">
            <v>0.27</v>
          </cell>
          <cell r="Q53">
            <v>0.27</v>
          </cell>
          <cell r="R53">
            <v>0.27</v>
          </cell>
          <cell r="S53">
            <v>0.28000000000000003</v>
          </cell>
          <cell r="T53">
            <v>0.31</v>
          </cell>
          <cell r="U53">
            <v>0.33</v>
          </cell>
          <cell r="V53">
            <v>0.35</v>
          </cell>
          <cell r="W53">
            <v>0.37</v>
          </cell>
          <cell r="X53">
            <v>0.4</v>
          </cell>
          <cell r="Y53">
            <v>0.39506172839506171</v>
          </cell>
          <cell r="Z53">
            <v>0.41666666666666669</v>
          </cell>
        </row>
      </sheetData>
      <sheetData sheetId="2" refreshError="1"/>
      <sheetData sheetId="3">
        <row r="1">
          <cell r="A1" t="str">
            <v>region</v>
          </cell>
          <cell r="B1" t="str">
            <v>num</v>
          </cell>
          <cell r="C1" t="str">
            <v>st</v>
          </cell>
          <cell r="D1" t="str">
            <v>stU</v>
          </cell>
          <cell r="E1" t="str">
            <v>stR</v>
          </cell>
          <cell r="F1" t="str">
            <v>cah</v>
          </cell>
          <cell r="G1" t="str">
            <v>kids</v>
          </cell>
          <cell r="H1" t="str">
            <v>Dec-12</v>
          </cell>
          <cell r="I1" t="str">
            <v>Jan-13</v>
          </cell>
          <cell r="J1" t="str">
            <v>Feb-13</v>
          </cell>
          <cell r="K1" t="str">
            <v>Mar-13</v>
          </cell>
          <cell r="L1" t="str">
            <v>Apr-13</v>
          </cell>
          <cell r="M1" t="str">
            <v>May-13</v>
          </cell>
          <cell r="N1" t="str">
            <v>Jun-13</v>
          </cell>
          <cell r="O1" t="str">
            <v>Jul-13</v>
          </cell>
          <cell r="P1" t="str">
            <v>Aug-13</v>
          </cell>
          <cell r="Q1" t="str">
            <v>Sep-13</v>
          </cell>
          <cell r="R1" t="str">
            <v>Oct-13</v>
          </cell>
          <cell r="S1" t="str">
            <v>Nov-13</v>
          </cell>
          <cell r="T1" t="str">
            <v>Dec-13</v>
          </cell>
          <cell r="U1" t="str">
            <v>Jan-14</v>
          </cell>
          <cell r="V1" t="str">
            <v>Feb-14</v>
          </cell>
          <cell r="W1" t="str">
            <v>Mar-14</v>
          </cell>
          <cell r="X1" t="str">
            <v>Apr-14</v>
          </cell>
          <cell r="Y1" t="str">
            <v>May-14</v>
          </cell>
          <cell r="Z1" t="str">
            <v>June-14</v>
          </cell>
          <cell r="AA1" t="str">
            <v>Jul-14</v>
          </cell>
          <cell r="AB1" t="str">
            <v>Dec-14</v>
          </cell>
        </row>
        <row r="2">
          <cell r="A2" t="str">
            <v>National</v>
          </cell>
          <cell r="B2">
            <v>4820</v>
          </cell>
          <cell r="C2">
            <v>3392</v>
          </cell>
          <cell r="D2">
            <v>2540</v>
          </cell>
          <cell r="E2">
            <v>852</v>
          </cell>
          <cell r="F2">
            <v>1331</v>
          </cell>
          <cell r="G2">
            <v>97</v>
          </cell>
          <cell r="H2">
            <v>0.64</v>
          </cell>
          <cell r="I2">
            <v>0.75</v>
          </cell>
          <cell r="J2">
            <v>0.77</v>
          </cell>
          <cell r="K2">
            <v>0.78</v>
          </cell>
          <cell r="L2">
            <v>0.79</v>
          </cell>
          <cell r="M2">
            <v>0.81</v>
          </cell>
          <cell r="N2">
            <v>0.82</v>
          </cell>
          <cell r="O2">
            <v>0.83</v>
          </cell>
          <cell r="P2">
            <v>0.84</v>
          </cell>
          <cell r="Q2">
            <v>0.85</v>
          </cell>
          <cell r="R2">
            <v>0.87</v>
          </cell>
          <cell r="S2">
            <v>0.88</v>
          </cell>
          <cell r="T2">
            <v>0.9</v>
          </cell>
          <cell r="U2">
            <v>0.91</v>
          </cell>
          <cell r="V2">
            <v>0.92</v>
          </cell>
          <cell r="W2">
            <v>0.92</v>
          </cell>
          <cell r="X2">
            <v>0.93</v>
          </cell>
          <cell r="Y2">
            <v>0.93</v>
          </cell>
          <cell r="Z2">
            <v>0.93</v>
          </cell>
          <cell r="AA2">
            <v>0.94134477800000005</v>
          </cell>
          <cell r="AB2">
            <v>0.94398340248962653</v>
          </cell>
        </row>
        <row r="3">
          <cell r="A3" t="str">
            <v>Alabama</v>
          </cell>
          <cell r="B3">
            <v>89</v>
          </cell>
          <cell r="C3">
            <v>84</v>
          </cell>
          <cell r="D3">
            <v>47</v>
          </cell>
          <cell r="E3">
            <v>37</v>
          </cell>
          <cell r="F3">
            <v>3</v>
          </cell>
          <cell r="G3">
            <v>2</v>
          </cell>
          <cell r="H3">
            <v>0.82</v>
          </cell>
          <cell r="I3">
            <v>0.87</v>
          </cell>
          <cell r="J3">
            <v>0.89</v>
          </cell>
          <cell r="K3">
            <v>0.89</v>
          </cell>
          <cell r="L3">
            <v>0.9</v>
          </cell>
          <cell r="M3">
            <v>0.91</v>
          </cell>
          <cell r="N3">
            <v>0.92</v>
          </cell>
          <cell r="O3">
            <v>0.92333333333333334</v>
          </cell>
          <cell r="P3">
            <v>0.92666666666666675</v>
          </cell>
          <cell r="Q3">
            <v>0.93</v>
          </cell>
          <cell r="R3">
            <v>0.93</v>
          </cell>
          <cell r="S3">
            <v>0.93</v>
          </cell>
          <cell r="T3">
            <v>0.94</v>
          </cell>
          <cell r="U3">
            <v>0.95</v>
          </cell>
          <cell r="V3">
            <v>0.95</v>
          </cell>
          <cell r="W3">
            <v>0.95</v>
          </cell>
          <cell r="X3">
            <v>0.96</v>
          </cell>
          <cell r="Y3">
            <v>0.96</v>
          </cell>
          <cell r="Z3">
            <v>0.96</v>
          </cell>
          <cell r="AA3">
            <v>1</v>
          </cell>
          <cell r="AB3">
            <v>1</v>
          </cell>
        </row>
        <row r="4">
          <cell r="A4" t="str">
            <v>Alaska</v>
          </cell>
          <cell r="B4">
            <v>22</v>
          </cell>
          <cell r="C4">
            <v>9</v>
          </cell>
          <cell r="D4">
            <v>5</v>
          </cell>
          <cell r="E4">
            <v>4</v>
          </cell>
          <cell r="F4">
            <v>13</v>
          </cell>
          <cell r="G4">
            <v>0</v>
          </cell>
          <cell r="H4">
            <v>0.72727272727272729</v>
          </cell>
          <cell r="I4">
            <v>0.77272727272727271</v>
          </cell>
          <cell r="J4">
            <v>0.82</v>
          </cell>
          <cell r="K4">
            <v>0.81818181818181823</v>
          </cell>
          <cell r="L4">
            <v>0.81818181818181823</v>
          </cell>
          <cell r="M4">
            <v>0.83909090909090911</v>
          </cell>
          <cell r="N4">
            <v>0.86</v>
          </cell>
          <cell r="O4">
            <v>0.87666666666666671</v>
          </cell>
          <cell r="P4">
            <v>0.89333333333333331</v>
          </cell>
          <cell r="Q4">
            <v>0.91</v>
          </cell>
          <cell r="R4">
            <v>0.91</v>
          </cell>
          <cell r="S4">
            <v>0.92</v>
          </cell>
          <cell r="T4">
            <v>0.95</v>
          </cell>
          <cell r="U4">
            <v>0.95</v>
          </cell>
          <cell r="V4">
            <v>0.95</v>
          </cell>
          <cell r="W4">
            <v>0.95</v>
          </cell>
          <cell r="X4">
            <v>0.95</v>
          </cell>
          <cell r="Y4">
            <v>0.95</v>
          </cell>
          <cell r="Z4">
            <v>0.95</v>
          </cell>
          <cell r="AA4">
            <v>0.95454545499999999</v>
          </cell>
          <cell r="AB4">
            <v>0.95454545454545459</v>
          </cell>
        </row>
        <row r="5">
          <cell r="A5" t="str">
            <v>Arizona</v>
          </cell>
          <cell r="B5">
            <v>80</v>
          </cell>
          <cell r="C5">
            <v>63</v>
          </cell>
          <cell r="D5">
            <v>56</v>
          </cell>
          <cell r="E5">
            <v>7</v>
          </cell>
          <cell r="F5">
            <v>15</v>
          </cell>
          <cell r="G5">
            <v>2</v>
          </cell>
          <cell r="H5">
            <v>0.58974358974358976</v>
          </cell>
          <cell r="I5">
            <v>0.75641025641025639</v>
          </cell>
          <cell r="J5">
            <v>0.78</v>
          </cell>
          <cell r="K5">
            <v>0.79487179487179482</v>
          </cell>
          <cell r="L5">
            <v>0.80769230769230771</v>
          </cell>
          <cell r="M5">
            <v>0.82884615384615379</v>
          </cell>
          <cell r="N5">
            <v>0.85</v>
          </cell>
          <cell r="O5">
            <v>0.86</v>
          </cell>
          <cell r="P5">
            <v>0.87</v>
          </cell>
          <cell r="Q5">
            <v>0.88</v>
          </cell>
          <cell r="R5">
            <v>0.9</v>
          </cell>
          <cell r="S5">
            <v>0.93</v>
          </cell>
          <cell r="T5">
            <v>0.96</v>
          </cell>
          <cell r="U5">
            <v>0.96</v>
          </cell>
          <cell r="V5">
            <v>0.96</v>
          </cell>
          <cell r="W5">
            <v>0.97</v>
          </cell>
          <cell r="X5">
            <v>0.99</v>
          </cell>
          <cell r="Y5">
            <v>0.99</v>
          </cell>
          <cell r="Z5">
            <v>1</v>
          </cell>
          <cell r="AA5">
            <v>0.96202531599999996</v>
          </cell>
          <cell r="AB5">
            <v>0.95</v>
          </cell>
        </row>
        <row r="6">
          <cell r="A6" t="str">
            <v>Arkansas</v>
          </cell>
          <cell r="B6">
            <v>75</v>
          </cell>
          <cell r="C6">
            <v>45</v>
          </cell>
          <cell r="D6">
            <v>24</v>
          </cell>
          <cell r="E6">
            <v>21</v>
          </cell>
          <cell r="F6">
            <v>29</v>
          </cell>
          <cell r="G6">
            <v>1</v>
          </cell>
          <cell r="H6">
            <v>0.70666666666666667</v>
          </cell>
          <cell r="I6">
            <v>0.82666666666666666</v>
          </cell>
          <cell r="J6">
            <v>0.84</v>
          </cell>
          <cell r="K6">
            <v>0.88</v>
          </cell>
          <cell r="L6">
            <v>0.90666666666666662</v>
          </cell>
          <cell r="M6">
            <v>0.90833333333333333</v>
          </cell>
          <cell r="N6">
            <v>0.91</v>
          </cell>
          <cell r="O6">
            <v>0.91666666666666674</v>
          </cell>
          <cell r="P6">
            <v>0.92333333333333334</v>
          </cell>
          <cell r="Q6">
            <v>0.93</v>
          </cell>
          <cell r="R6">
            <v>0.93</v>
          </cell>
          <cell r="S6">
            <v>0.94</v>
          </cell>
          <cell r="T6">
            <v>0.95</v>
          </cell>
          <cell r="U6">
            <v>0.95</v>
          </cell>
          <cell r="V6">
            <v>0.95</v>
          </cell>
          <cell r="W6">
            <v>0.95</v>
          </cell>
          <cell r="X6">
            <v>0.95</v>
          </cell>
          <cell r="Y6">
            <v>0.95</v>
          </cell>
          <cell r="Z6">
            <v>0.97</v>
          </cell>
          <cell r="AA6">
            <v>0.97368421100000002</v>
          </cell>
          <cell r="AB6">
            <v>0.97333333333333338</v>
          </cell>
        </row>
        <row r="7">
          <cell r="A7" t="str">
            <v>California</v>
          </cell>
          <cell r="B7">
            <v>345</v>
          </cell>
          <cell r="C7">
            <v>301</v>
          </cell>
          <cell r="D7">
            <v>292</v>
          </cell>
          <cell r="E7">
            <v>9</v>
          </cell>
          <cell r="F7">
            <v>33</v>
          </cell>
          <cell r="G7">
            <v>11</v>
          </cell>
          <cell r="H7">
            <v>0.56034482758620685</v>
          </cell>
          <cell r="I7">
            <v>0.75287356321839083</v>
          </cell>
          <cell r="J7">
            <v>0.77</v>
          </cell>
          <cell r="K7">
            <v>0.77298850574712641</v>
          </cell>
          <cell r="L7">
            <v>0.80172413793103448</v>
          </cell>
          <cell r="M7">
            <v>0.80586206896551726</v>
          </cell>
          <cell r="N7">
            <v>0.81</v>
          </cell>
          <cell r="O7">
            <v>0.82666666666666666</v>
          </cell>
          <cell r="P7">
            <v>0.84333333333333327</v>
          </cell>
          <cell r="Q7">
            <v>0.86</v>
          </cell>
          <cell r="R7">
            <v>0.89</v>
          </cell>
          <cell r="S7">
            <v>0.89</v>
          </cell>
          <cell r="T7">
            <v>0.9</v>
          </cell>
          <cell r="U7">
            <v>0.92</v>
          </cell>
          <cell r="V7">
            <v>0.93</v>
          </cell>
          <cell r="W7">
            <v>0.93</v>
          </cell>
          <cell r="X7">
            <v>0.93</v>
          </cell>
          <cell r="Y7">
            <v>0.93</v>
          </cell>
          <cell r="Z7">
            <v>0.93</v>
          </cell>
          <cell r="AA7">
            <v>0.97687861300000001</v>
          </cell>
          <cell r="AB7">
            <v>0.93333333333333335</v>
          </cell>
        </row>
        <row r="8">
          <cell r="A8" t="str">
            <v>Colorado</v>
          </cell>
          <cell r="B8">
            <v>77</v>
          </cell>
          <cell r="C8">
            <v>47</v>
          </cell>
          <cell r="D8">
            <v>33</v>
          </cell>
          <cell r="E8">
            <v>14</v>
          </cell>
          <cell r="F8">
            <v>29</v>
          </cell>
          <cell r="G8">
            <v>1</v>
          </cell>
          <cell r="H8">
            <v>0.56578947368421051</v>
          </cell>
          <cell r="I8">
            <v>0.68421052631578949</v>
          </cell>
          <cell r="J8">
            <v>0.7</v>
          </cell>
          <cell r="K8">
            <v>0.71052631578947367</v>
          </cell>
          <cell r="L8">
            <v>0.72368421052631582</v>
          </cell>
          <cell r="M8">
            <v>0.75184210526315787</v>
          </cell>
          <cell r="N8">
            <v>0.78</v>
          </cell>
          <cell r="O8">
            <v>0.79666666666666663</v>
          </cell>
          <cell r="P8">
            <v>0.81333333333333324</v>
          </cell>
          <cell r="Q8">
            <v>0.83</v>
          </cell>
          <cell r="R8">
            <v>0.84</v>
          </cell>
          <cell r="S8">
            <v>0.87</v>
          </cell>
          <cell r="T8">
            <v>0.91</v>
          </cell>
          <cell r="U8">
            <v>0.92</v>
          </cell>
          <cell r="V8">
            <v>0.96</v>
          </cell>
          <cell r="W8">
            <v>0.96</v>
          </cell>
          <cell r="X8">
            <v>0.96</v>
          </cell>
          <cell r="Y8">
            <v>0.96</v>
          </cell>
          <cell r="Z8">
            <v>0.96</v>
          </cell>
          <cell r="AA8">
            <v>0.94871794899999995</v>
          </cell>
          <cell r="AB8">
            <v>0.96103896103896103</v>
          </cell>
        </row>
        <row r="9">
          <cell r="A9" t="str">
            <v>Connecticut</v>
          </cell>
          <cell r="B9">
            <v>31</v>
          </cell>
          <cell r="C9">
            <v>30</v>
          </cell>
          <cell r="D9">
            <v>28</v>
          </cell>
          <cell r="E9">
            <v>2</v>
          </cell>
          <cell r="F9">
            <v>0</v>
          </cell>
          <cell r="G9">
            <v>1</v>
          </cell>
          <cell r="H9">
            <v>0.78125</v>
          </cell>
          <cell r="I9">
            <v>0.84375</v>
          </cell>
          <cell r="J9">
            <v>0.84</v>
          </cell>
          <cell r="K9">
            <v>0.84375</v>
          </cell>
          <cell r="L9">
            <v>0.84375</v>
          </cell>
          <cell r="M9">
            <v>0.84187499999999993</v>
          </cell>
          <cell r="N9">
            <v>0.84</v>
          </cell>
          <cell r="O9">
            <v>0.84</v>
          </cell>
          <cell r="P9">
            <v>0.84</v>
          </cell>
          <cell r="Q9">
            <v>0.84</v>
          </cell>
          <cell r="R9">
            <v>0.84</v>
          </cell>
          <cell r="S9">
            <v>0.84</v>
          </cell>
          <cell r="T9">
            <v>0.84</v>
          </cell>
          <cell r="U9">
            <v>0.88</v>
          </cell>
          <cell r="V9">
            <v>0.88</v>
          </cell>
          <cell r="W9">
            <v>0.88</v>
          </cell>
          <cell r="X9">
            <v>0.88</v>
          </cell>
          <cell r="Y9">
            <v>0.88</v>
          </cell>
          <cell r="Z9">
            <v>0.88</v>
          </cell>
          <cell r="AA9">
            <v>0.90625</v>
          </cell>
          <cell r="AB9">
            <v>0.90322580645161288</v>
          </cell>
        </row>
        <row r="10">
          <cell r="A10" t="str">
            <v>Delaware</v>
          </cell>
          <cell r="B10">
            <v>7</v>
          </cell>
          <cell r="C10">
            <v>6</v>
          </cell>
          <cell r="D10">
            <v>6</v>
          </cell>
          <cell r="E10">
            <v>0</v>
          </cell>
          <cell r="F10">
            <v>0</v>
          </cell>
          <cell r="G10">
            <v>1</v>
          </cell>
          <cell r="H10">
            <v>0.86</v>
          </cell>
          <cell r="I10">
            <v>1</v>
          </cell>
          <cell r="J10">
            <v>1</v>
          </cell>
          <cell r="K10">
            <v>1</v>
          </cell>
          <cell r="L10">
            <v>1</v>
          </cell>
          <cell r="M10">
            <v>1</v>
          </cell>
          <cell r="N10">
            <v>1</v>
          </cell>
          <cell r="O10">
            <v>1</v>
          </cell>
          <cell r="P10">
            <v>1</v>
          </cell>
          <cell r="Q10">
            <v>1</v>
          </cell>
          <cell r="R10">
            <v>1</v>
          </cell>
          <cell r="S10">
            <v>1</v>
          </cell>
          <cell r="T10">
            <v>1</v>
          </cell>
          <cell r="U10">
            <v>1</v>
          </cell>
          <cell r="V10">
            <v>1</v>
          </cell>
          <cell r="W10">
            <v>1</v>
          </cell>
          <cell r="X10">
            <v>1</v>
          </cell>
          <cell r="Y10">
            <v>1</v>
          </cell>
          <cell r="Z10">
            <v>1</v>
          </cell>
          <cell r="AA10">
            <v>1</v>
          </cell>
          <cell r="AB10">
            <v>1</v>
          </cell>
        </row>
        <row r="11">
          <cell r="A11" t="str">
            <v>District Of Columbia</v>
          </cell>
          <cell r="B11">
            <v>8</v>
          </cell>
          <cell r="C11">
            <v>7</v>
          </cell>
          <cell r="D11">
            <v>7</v>
          </cell>
          <cell r="E11">
            <v>0</v>
          </cell>
          <cell r="F11">
            <v>0</v>
          </cell>
          <cell r="G11">
            <v>1</v>
          </cell>
          <cell r="H11">
            <v>1E-4</v>
          </cell>
          <cell r="I11">
            <v>0.14285714285714285</v>
          </cell>
          <cell r="J11">
            <v>0.14000000000000001</v>
          </cell>
          <cell r="K11">
            <v>0.14285714285714285</v>
          </cell>
          <cell r="L11">
            <v>0.14285714285714285</v>
          </cell>
          <cell r="M11">
            <v>0.21642857142857141</v>
          </cell>
          <cell r="N11">
            <v>0.28999999999999998</v>
          </cell>
          <cell r="O11">
            <v>0.28999999999999998</v>
          </cell>
          <cell r="P11">
            <v>0.28999999999999998</v>
          </cell>
          <cell r="Q11">
            <v>0.28999999999999998</v>
          </cell>
          <cell r="R11">
            <v>0.71</v>
          </cell>
          <cell r="S11">
            <v>0.71</v>
          </cell>
          <cell r="T11">
            <v>0.86</v>
          </cell>
          <cell r="U11">
            <v>0.86</v>
          </cell>
          <cell r="V11">
            <v>0.86</v>
          </cell>
          <cell r="W11">
            <v>0.86</v>
          </cell>
          <cell r="X11">
            <v>0.86</v>
          </cell>
          <cell r="Y11">
            <v>0.86</v>
          </cell>
          <cell r="Z11">
            <v>0.86</v>
          </cell>
          <cell r="AA11">
            <v>1</v>
          </cell>
          <cell r="AB11">
            <v>1</v>
          </cell>
        </row>
        <row r="12">
          <cell r="A12" t="str">
            <v>Florida</v>
          </cell>
          <cell r="B12">
            <v>189</v>
          </cell>
          <cell r="C12">
            <v>172</v>
          </cell>
          <cell r="D12">
            <v>163</v>
          </cell>
          <cell r="E12">
            <v>9</v>
          </cell>
          <cell r="F12">
            <v>13</v>
          </cell>
          <cell r="G12">
            <v>4</v>
          </cell>
          <cell r="H12">
            <v>0.84615384615384615</v>
          </cell>
          <cell r="I12">
            <v>0.91208791208791207</v>
          </cell>
          <cell r="J12">
            <v>0.91</v>
          </cell>
          <cell r="K12">
            <v>0.90659340659340659</v>
          </cell>
          <cell r="L12">
            <v>0.92307692307692313</v>
          </cell>
          <cell r="M12">
            <v>0.93653846153846154</v>
          </cell>
          <cell r="N12">
            <v>0.95</v>
          </cell>
          <cell r="O12">
            <v>0.95666666666666667</v>
          </cell>
          <cell r="P12">
            <v>0.96333333333333337</v>
          </cell>
          <cell r="Q12">
            <v>0.97</v>
          </cell>
          <cell r="R12">
            <v>0.97</v>
          </cell>
          <cell r="S12">
            <v>0.98</v>
          </cell>
          <cell r="T12">
            <v>0.99</v>
          </cell>
          <cell r="U12">
            <v>0.99</v>
          </cell>
          <cell r="V12">
            <v>0.99</v>
          </cell>
          <cell r="W12">
            <v>0.99</v>
          </cell>
          <cell r="X12">
            <v>0.99</v>
          </cell>
          <cell r="Y12">
            <v>0.99</v>
          </cell>
          <cell r="Z12">
            <v>0.99</v>
          </cell>
          <cell r="AA12">
            <v>0.95789473700000005</v>
          </cell>
          <cell r="AB12">
            <v>0.96825396825396826</v>
          </cell>
        </row>
        <row r="13">
          <cell r="A13" t="str">
            <v>Georgia</v>
          </cell>
          <cell r="B13">
            <v>134</v>
          </cell>
          <cell r="C13">
            <v>102</v>
          </cell>
          <cell r="D13">
            <v>62</v>
          </cell>
          <cell r="E13">
            <v>40</v>
          </cell>
          <cell r="F13">
            <v>30</v>
          </cell>
          <cell r="G13">
            <v>2</v>
          </cell>
          <cell r="H13">
            <v>0.72535211267605637</v>
          </cell>
          <cell r="I13">
            <v>0.8380281690140845</v>
          </cell>
          <cell r="J13">
            <v>0.85</v>
          </cell>
          <cell r="K13">
            <v>0.852112676056338</v>
          </cell>
          <cell r="L13">
            <v>0.90140845070422537</v>
          </cell>
          <cell r="M13">
            <v>0.9057042253521127</v>
          </cell>
          <cell r="N13">
            <v>0.91</v>
          </cell>
          <cell r="O13">
            <v>0.91</v>
          </cell>
          <cell r="P13">
            <v>0.91</v>
          </cell>
          <cell r="Q13">
            <v>0.91</v>
          </cell>
          <cell r="R13">
            <v>0.92</v>
          </cell>
          <cell r="S13">
            <v>0.92</v>
          </cell>
          <cell r="T13">
            <v>0.92</v>
          </cell>
          <cell r="U13">
            <v>0.95</v>
          </cell>
          <cell r="V13">
            <v>0.96</v>
          </cell>
          <cell r="W13">
            <v>0.96</v>
          </cell>
          <cell r="X13">
            <v>0.96</v>
          </cell>
          <cell r="Y13">
            <v>0.96</v>
          </cell>
          <cell r="Z13">
            <v>0.96</v>
          </cell>
          <cell r="AA13">
            <v>1</v>
          </cell>
          <cell r="AB13">
            <v>0.94776119402985071</v>
          </cell>
        </row>
        <row r="14">
          <cell r="A14" t="str">
            <v>Hawaii</v>
          </cell>
          <cell r="B14">
            <v>23</v>
          </cell>
          <cell r="C14">
            <v>12</v>
          </cell>
          <cell r="D14">
            <v>8</v>
          </cell>
          <cell r="E14">
            <v>4</v>
          </cell>
          <cell r="F14">
            <v>9</v>
          </cell>
          <cell r="G14">
            <v>2</v>
          </cell>
          <cell r="H14">
            <v>0.47826086956521741</v>
          </cell>
          <cell r="I14">
            <v>0.52173913043478259</v>
          </cell>
          <cell r="J14">
            <v>0.56999999999999995</v>
          </cell>
          <cell r="K14">
            <v>0.56521739130434778</v>
          </cell>
          <cell r="L14">
            <v>0.56521739130434778</v>
          </cell>
          <cell r="M14">
            <v>0.56760869565217387</v>
          </cell>
          <cell r="N14">
            <v>0.56999999999999995</v>
          </cell>
          <cell r="O14">
            <v>0.58333333333333326</v>
          </cell>
          <cell r="P14">
            <v>0.59666666666666668</v>
          </cell>
          <cell r="Q14">
            <v>0.61</v>
          </cell>
          <cell r="R14">
            <v>0.65</v>
          </cell>
          <cell r="S14">
            <v>0.65</v>
          </cell>
          <cell r="T14">
            <v>0.65</v>
          </cell>
          <cell r="U14">
            <v>0.7</v>
          </cell>
          <cell r="V14">
            <v>0.7</v>
          </cell>
          <cell r="W14">
            <v>0.75</v>
          </cell>
          <cell r="X14">
            <v>0.78</v>
          </cell>
          <cell r="Y14">
            <v>0.78</v>
          </cell>
          <cell r="Z14">
            <v>0.74</v>
          </cell>
          <cell r="AA14">
            <v>0.73913043499999997</v>
          </cell>
          <cell r="AB14">
            <v>0.73913043478260865</v>
          </cell>
        </row>
        <row r="15">
          <cell r="A15" t="str">
            <v>Idaho</v>
          </cell>
          <cell r="B15">
            <v>41</v>
          </cell>
          <cell r="C15">
            <v>14</v>
          </cell>
          <cell r="D15">
            <v>11</v>
          </cell>
          <cell r="E15">
            <v>3</v>
          </cell>
          <cell r="F15">
            <v>27</v>
          </cell>
          <cell r="G15">
            <v>0</v>
          </cell>
          <cell r="H15">
            <v>0.35714285714285715</v>
          </cell>
          <cell r="I15">
            <v>0.35714285714285715</v>
          </cell>
          <cell r="J15">
            <v>0.36</v>
          </cell>
          <cell r="K15">
            <v>0.35714285714285715</v>
          </cell>
          <cell r="L15">
            <v>0.35714285714285715</v>
          </cell>
          <cell r="M15">
            <v>0.37857142857142856</v>
          </cell>
          <cell r="N15">
            <v>0.4</v>
          </cell>
          <cell r="O15">
            <v>0.42666666666666669</v>
          </cell>
          <cell r="P15">
            <v>0.45333333333333337</v>
          </cell>
          <cell r="Q15">
            <v>0.48</v>
          </cell>
          <cell r="R15">
            <v>0.67</v>
          </cell>
          <cell r="S15">
            <v>0.71</v>
          </cell>
          <cell r="T15">
            <v>0.76</v>
          </cell>
          <cell r="U15">
            <v>0.76</v>
          </cell>
          <cell r="V15">
            <v>0.76</v>
          </cell>
          <cell r="W15">
            <v>0.76</v>
          </cell>
          <cell r="X15">
            <v>0.76</v>
          </cell>
          <cell r="Y15">
            <v>0.76</v>
          </cell>
          <cell r="Z15">
            <v>0.79</v>
          </cell>
          <cell r="AA15">
            <v>0.78048780500000003</v>
          </cell>
          <cell r="AB15">
            <v>0.85365853658536583</v>
          </cell>
        </row>
        <row r="16">
          <cell r="A16" t="str">
            <v>Illinois</v>
          </cell>
          <cell r="B16">
            <v>180</v>
          </cell>
          <cell r="C16">
            <v>126</v>
          </cell>
          <cell r="D16">
            <v>103</v>
          </cell>
          <cell r="E16">
            <v>23</v>
          </cell>
          <cell r="F16">
            <v>51</v>
          </cell>
          <cell r="G16">
            <v>3</v>
          </cell>
          <cell r="H16">
            <v>0.68333333333333335</v>
          </cell>
          <cell r="I16">
            <v>0.7944444444444444</v>
          </cell>
          <cell r="J16">
            <v>0.81</v>
          </cell>
          <cell r="K16">
            <v>0.80555555555555558</v>
          </cell>
          <cell r="L16">
            <v>0.81666666666666665</v>
          </cell>
          <cell r="M16">
            <v>0.82833333333333337</v>
          </cell>
          <cell r="N16">
            <v>0.84</v>
          </cell>
          <cell r="O16">
            <v>0.85666666666666669</v>
          </cell>
          <cell r="P16">
            <v>0.87333333333333329</v>
          </cell>
          <cell r="Q16">
            <v>0.89</v>
          </cell>
          <cell r="R16">
            <v>0.91</v>
          </cell>
          <cell r="S16">
            <v>0.91</v>
          </cell>
          <cell r="T16">
            <v>0.91</v>
          </cell>
          <cell r="U16">
            <v>0.96</v>
          </cell>
          <cell r="V16">
            <v>0.98</v>
          </cell>
          <cell r="W16">
            <v>0.98</v>
          </cell>
          <cell r="X16">
            <v>0.98</v>
          </cell>
          <cell r="Y16">
            <v>0.98</v>
          </cell>
          <cell r="Z16">
            <v>0.98</v>
          </cell>
          <cell r="AA16">
            <v>1</v>
          </cell>
          <cell r="AB16">
            <v>0.98888888888888893</v>
          </cell>
        </row>
        <row r="17">
          <cell r="A17" t="str">
            <v>Indiana</v>
          </cell>
          <cell r="B17">
            <v>123</v>
          </cell>
          <cell r="C17">
            <v>88</v>
          </cell>
          <cell r="D17">
            <v>71</v>
          </cell>
          <cell r="E17">
            <v>17</v>
          </cell>
          <cell r="F17">
            <v>35</v>
          </cell>
          <cell r="G17">
            <v>0</v>
          </cell>
          <cell r="H17">
            <v>0.70161290322580649</v>
          </cell>
          <cell r="I17">
            <v>0.82258064516129037</v>
          </cell>
          <cell r="J17">
            <v>0.85</v>
          </cell>
          <cell r="K17">
            <v>0.84677419354838712</v>
          </cell>
          <cell r="L17">
            <v>0.86290322580645162</v>
          </cell>
          <cell r="M17">
            <v>0.89145161290322583</v>
          </cell>
          <cell r="N17">
            <v>0.92</v>
          </cell>
          <cell r="O17">
            <v>0.92333333333333334</v>
          </cell>
          <cell r="P17">
            <v>0.92666666666666675</v>
          </cell>
          <cell r="Q17">
            <v>0.93</v>
          </cell>
          <cell r="R17">
            <v>0.93</v>
          </cell>
          <cell r="S17">
            <v>0.93</v>
          </cell>
          <cell r="T17">
            <v>0.93</v>
          </cell>
          <cell r="U17">
            <v>0.94</v>
          </cell>
          <cell r="V17">
            <v>0.94</v>
          </cell>
          <cell r="W17">
            <v>0.94</v>
          </cell>
          <cell r="X17">
            <v>0.94</v>
          </cell>
          <cell r="Y17">
            <v>0.94</v>
          </cell>
          <cell r="Z17">
            <v>0.95</v>
          </cell>
          <cell r="AA17">
            <v>0.95238095199999995</v>
          </cell>
          <cell r="AB17">
            <v>0.95121951219512191</v>
          </cell>
        </row>
        <row r="18">
          <cell r="A18" t="str">
            <v>Iowa</v>
          </cell>
          <cell r="B18">
            <v>117</v>
          </cell>
          <cell r="C18">
            <v>35</v>
          </cell>
          <cell r="D18">
            <v>21</v>
          </cell>
          <cell r="E18">
            <v>14</v>
          </cell>
          <cell r="F18">
            <v>82</v>
          </cell>
          <cell r="G18">
            <v>0</v>
          </cell>
          <cell r="H18">
            <v>0.77586206896551724</v>
          </cell>
          <cell r="I18">
            <v>0.84482758620689657</v>
          </cell>
          <cell r="J18">
            <v>0.88</v>
          </cell>
          <cell r="K18">
            <v>0.88793103448275867</v>
          </cell>
          <cell r="L18">
            <v>0.89655172413793105</v>
          </cell>
          <cell r="M18">
            <v>0.90827586206896549</v>
          </cell>
          <cell r="N18">
            <v>0.92</v>
          </cell>
          <cell r="O18">
            <v>0.92333333333333334</v>
          </cell>
          <cell r="P18">
            <v>0.92666666666666675</v>
          </cell>
          <cell r="Q18">
            <v>0.93</v>
          </cell>
          <cell r="R18">
            <v>0.94</v>
          </cell>
          <cell r="S18">
            <v>0.95</v>
          </cell>
          <cell r="T18">
            <v>0.96</v>
          </cell>
          <cell r="U18">
            <v>0.97</v>
          </cell>
          <cell r="V18">
            <v>0.98</v>
          </cell>
          <cell r="W18">
            <v>0.98</v>
          </cell>
          <cell r="X18">
            <v>0.99</v>
          </cell>
          <cell r="Y18">
            <v>0.99</v>
          </cell>
          <cell r="Z18">
            <v>0.99</v>
          </cell>
          <cell r="AA18">
            <v>0.99137931000000001</v>
          </cell>
          <cell r="AB18">
            <v>0.98290598290598286</v>
          </cell>
        </row>
        <row r="19">
          <cell r="A19" t="str">
            <v>Kansas</v>
          </cell>
          <cell r="B19">
            <v>139</v>
          </cell>
          <cell r="C19">
            <v>54</v>
          </cell>
          <cell r="D19">
            <v>30</v>
          </cell>
          <cell r="E19">
            <v>24</v>
          </cell>
          <cell r="F19">
            <v>84</v>
          </cell>
          <cell r="G19">
            <v>1</v>
          </cell>
          <cell r="H19">
            <v>0.41726618705035973</v>
          </cell>
          <cell r="I19">
            <v>0.46762589928057552</v>
          </cell>
          <cell r="J19">
            <v>0.5</v>
          </cell>
          <cell r="K19">
            <v>0.5</v>
          </cell>
          <cell r="L19">
            <v>0.50359712230215825</v>
          </cell>
          <cell r="M19">
            <v>0.53679856115107905</v>
          </cell>
          <cell r="N19">
            <v>0.56999999999999995</v>
          </cell>
          <cell r="O19">
            <v>0.57999999999999996</v>
          </cell>
          <cell r="P19">
            <v>0.59</v>
          </cell>
          <cell r="Q19">
            <v>0.6</v>
          </cell>
          <cell r="R19">
            <v>0.6</v>
          </cell>
          <cell r="S19">
            <v>0.62</v>
          </cell>
          <cell r="T19">
            <v>0.65</v>
          </cell>
          <cell r="U19">
            <v>0.68</v>
          </cell>
          <cell r="V19">
            <v>0.68</v>
          </cell>
          <cell r="W19">
            <v>0.68</v>
          </cell>
          <cell r="X19">
            <v>0.68</v>
          </cell>
          <cell r="Y19">
            <v>0.68</v>
          </cell>
          <cell r="Z19">
            <v>0.7</v>
          </cell>
          <cell r="AA19">
            <v>0.73381295000000002</v>
          </cell>
          <cell r="AB19">
            <v>0.87050359712230219</v>
          </cell>
        </row>
        <row r="20">
          <cell r="A20" t="str">
            <v>Kentucky</v>
          </cell>
          <cell r="B20">
            <v>95</v>
          </cell>
          <cell r="C20">
            <v>65</v>
          </cell>
          <cell r="D20">
            <v>24</v>
          </cell>
          <cell r="E20">
            <v>41</v>
          </cell>
          <cell r="F20">
            <v>29</v>
          </cell>
          <cell r="G20">
            <v>1</v>
          </cell>
          <cell r="H20">
            <v>0.84210526315789469</v>
          </cell>
          <cell r="I20">
            <v>0.9263157894736842</v>
          </cell>
          <cell r="J20">
            <v>0.93</v>
          </cell>
          <cell r="K20">
            <v>0.93684210526315792</v>
          </cell>
          <cell r="L20">
            <v>0.93684210526315792</v>
          </cell>
          <cell r="M20">
            <v>0.94342105263157894</v>
          </cell>
          <cell r="N20">
            <v>0.95</v>
          </cell>
          <cell r="O20">
            <v>0.95</v>
          </cell>
          <cell r="P20">
            <v>0.95</v>
          </cell>
          <cell r="Q20">
            <v>0.95</v>
          </cell>
          <cell r="R20">
            <v>0.96</v>
          </cell>
          <cell r="S20">
            <v>0.97</v>
          </cell>
          <cell r="T20">
            <v>0.98</v>
          </cell>
          <cell r="U20">
            <v>0.99</v>
          </cell>
          <cell r="V20">
            <v>0.99</v>
          </cell>
          <cell r="W20">
            <v>0.99</v>
          </cell>
          <cell r="X20">
            <v>0.99</v>
          </cell>
          <cell r="Y20">
            <v>0.99</v>
          </cell>
          <cell r="Z20">
            <v>0.99</v>
          </cell>
          <cell r="AA20">
            <v>0.98947368400000002</v>
          </cell>
          <cell r="AB20">
            <v>0.98947368421052628</v>
          </cell>
        </row>
        <row r="21">
          <cell r="A21" t="str">
            <v>Louisiana</v>
          </cell>
          <cell r="B21">
            <v>126</v>
          </cell>
          <cell r="C21">
            <v>97</v>
          </cell>
          <cell r="D21">
            <v>71</v>
          </cell>
          <cell r="E21">
            <v>26</v>
          </cell>
          <cell r="F21">
            <v>27</v>
          </cell>
          <cell r="G21">
            <v>2</v>
          </cell>
          <cell r="H21">
            <v>0.77777777777777779</v>
          </cell>
          <cell r="I21">
            <v>0.82539682539682535</v>
          </cell>
          <cell r="J21">
            <v>0.83</v>
          </cell>
          <cell r="K21">
            <v>0.83</v>
          </cell>
          <cell r="L21">
            <v>0.83333333333333337</v>
          </cell>
          <cell r="M21">
            <v>0.83166666666666667</v>
          </cell>
          <cell r="N21">
            <v>0.83</v>
          </cell>
          <cell r="O21">
            <v>0.84333333333333327</v>
          </cell>
          <cell r="P21">
            <v>0.85666666666666669</v>
          </cell>
          <cell r="Q21">
            <v>0.87</v>
          </cell>
          <cell r="R21">
            <v>0.9</v>
          </cell>
          <cell r="S21">
            <v>0.92</v>
          </cell>
          <cell r="T21">
            <v>0.94</v>
          </cell>
          <cell r="U21">
            <v>0.95</v>
          </cell>
          <cell r="V21">
            <v>0.95</v>
          </cell>
          <cell r="W21">
            <v>0.95</v>
          </cell>
          <cell r="X21">
            <v>0.96</v>
          </cell>
          <cell r="Y21">
            <v>0.96</v>
          </cell>
          <cell r="Z21">
            <v>0.96</v>
          </cell>
          <cell r="AA21">
            <v>0.96031745999999996</v>
          </cell>
          <cell r="AB21">
            <v>0.93650793650793651</v>
          </cell>
        </row>
        <row r="22">
          <cell r="A22" t="str">
            <v>Maine</v>
          </cell>
          <cell r="B22">
            <v>35</v>
          </cell>
          <cell r="C22">
            <v>19</v>
          </cell>
          <cell r="D22">
            <v>10</v>
          </cell>
          <cell r="E22">
            <v>9</v>
          </cell>
          <cell r="F22">
            <v>16</v>
          </cell>
          <cell r="G22">
            <v>0</v>
          </cell>
          <cell r="H22">
            <v>0.94444444444444442</v>
          </cell>
          <cell r="I22">
            <v>1</v>
          </cell>
          <cell r="J22">
            <v>1</v>
          </cell>
          <cell r="K22">
            <v>1</v>
          </cell>
          <cell r="L22">
            <v>1</v>
          </cell>
          <cell r="M22">
            <v>1</v>
          </cell>
          <cell r="N22">
            <v>1</v>
          </cell>
          <cell r="O22">
            <v>1</v>
          </cell>
          <cell r="P22">
            <v>1</v>
          </cell>
          <cell r="Q22">
            <v>1</v>
          </cell>
          <cell r="R22">
            <v>1</v>
          </cell>
          <cell r="S22">
            <v>1</v>
          </cell>
          <cell r="T22">
            <v>1</v>
          </cell>
          <cell r="U22">
            <v>1</v>
          </cell>
          <cell r="V22">
            <v>1</v>
          </cell>
          <cell r="W22">
            <v>1</v>
          </cell>
          <cell r="X22">
            <v>1</v>
          </cell>
          <cell r="Y22">
            <v>1</v>
          </cell>
          <cell r="Z22">
            <v>1</v>
          </cell>
          <cell r="AA22">
            <v>1</v>
          </cell>
          <cell r="AB22">
            <v>1</v>
          </cell>
        </row>
        <row r="23">
          <cell r="A23" t="str">
            <v>Maryland</v>
          </cell>
          <cell r="B23">
            <v>49</v>
          </cell>
          <cell r="C23">
            <v>47</v>
          </cell>
          <cell r="D23">
            <v>44</v>
          </cell>
          <cell r="E23">
            <v>3</v>
          </cell>
          <cell r="F23">
            <v>0</v>
          </cell>
          <cell r="G23">
            <v>2</v>
          </cell>
          <cell r="H23">
            <v>0.60869565217391308</v>
          </cell>
          <cell r="I23">
            <v>0.63043478260869568</v>
          </cell>
          <cell r="J23">
            <v>0.89</v>
          </cell>
          <cell r="K23">
            <v>0.89130434782608692</v>
          </cell>
          <cell r="L23">
            <v>0.89130434782608692</v>
          </cell>
          <cell r="M23">
            <v>0.90065217391304353</v>
          </cell>
          <cell r="N23">
            <v>0.91</v>
          </cell>
          <cell r="O23">
            <v>0.91666666666666674</v>
          </cell>
          <cell r="P23">
            <v>0.92333333333333334</v>
          </cell>
          <cell r="Q23">
            <v>0.93</v>
          </cell>
          <cell r="R23">
            <v>0.93</v>
          </cell>
          <cell r="S23">
            <v>0.94</v>
          </cell>
          <cell r="T23">
            <v>0.96</v>
          </cell>
          <cell r="U23">
            <v>0.96</v>
          </cell>
          <cell r="V23">
            <v>1</v>
          </cell>
          <cell r="W23">
            <v>1</v>
          </cell>
          <cell r="X23">
            <v>1</v>
          </cell>
          <cell r="Y23">
            <v>1</v>
          </cell>
          <cell r="Z23">
            <v>1</v>
          </cell>
          <cell r="AA23">
            <v>0.95833333300000001</v>
          </cell>
          <cell r="AB23">
            <v>0.93877551020408168</v>
          </cell>
        </row>
        <row r="24">
          <cell r="A24" t="str">
            <v>Massachusetts</v>
          </cell>
          <cell r="B24">
            <v>66</v>
          </cell>
          <cell r="C24">
            <v>59</v>
          </cell>
          <cell r="D24">
            <v>57</v>
          </cell>
          <cell r="E24">
            <v>2</v>
          </cell>
          <cell r="F24">
            <v>3</v>
          </cell>
          <cell r="G24">
            <v>4</v>
          </cell>
          <cell r="H24">
            <v>0.70149253731343286</v>
          </cell>
          <cell r="I24">
            <v>0.86567164179104472</v>
          </cell>
          <cell r="J24">
            <v>0.87</v>
          </cell>
          <cell r="K24">
            <v>0.86567164179104472</v>
          </cell>
          <cell r="L24">
            <v>0.86567164179104472</v>
          </cell>
          <cell r="M24">
            <v>0.86783582089552236</v>
          </cell>
          <cell r="N24">
            <v>0.87</v>
          </cell>
          <cell r="O24">
            <v>0.87333333333333329</v>
          </cell>
          <cell r="P24">
            <v>0.87666666666666671</v>
          </cell>
          <cell r="Q24">
            <v>0.88</v>
          </cell>
          <cell r="R24">
            <v>0.91</v>
          </cell>
          <cell r="S24">
            <v>0.92</v>
          </cell>
          <cell r="T24">
            <v>0.94</v>
          </cell>
          <cell r="U24">
            <v>0.94</v>
          </cell>
          <cell r="V24">
            <v>0.94</v>
          </cell>
          <cell r="W24">
            <v>0.94</v>
          </cell>
          <cell r="X24">
            <v>0.94</v>
          </cell>
          <cell r="Y24">
            <v>0.96</v>
          </cell>
          <cell r="Z24">
            <v>0.96</v>
          </cell>
          <cell r="AA24">
            <v>0.95588235300000002</v>
          </cell>
          <cell r="AB24">
            <v>0.93939393939393945</v>
          </cell>
        </row>
        <row r="25">
          <cell r="A25" t="str">
            <v>Michigan</v>
          </cell>
          <cell r="B25">
            <v>132</v>
          </cell>
          <cell r="C25">
            <v>95</v>
          </cell>
          <cell r="D25">
            <v>70</v>
          </cell>
          <cell r="E25">
            <v>25</v>
          </cell>
          <cell r="F25">
            <v>36</v>
          </cell>
          <cell r="G25">
            <v>1</v>
          </cell>
          <cell r="H25">
            <v>0.5</v>
          </cell>
          <cell r="I25">
            <v>0.72058823529411764</v>
          </cell>
          <cell r="J25">
            <v>0.74</v>
          </cell>
          <cell r="K25">
            <v>0.74264705882352944</v>
          </cell>
          <cell r="L25">
            <v>0.75735294117647056</v>
          </cell>
          <cell r="M25">
            <v>0.75867647058823529</v>
          </cell>
          <cell r="N25">
            <v>0.76</v>
          </cell>
          <cell r="O25">
            <v>0.78</v>
          </cell>
          <cell r="P25">
            <v>0.8</v>
          </cell>
          <cell r="Q25">
            <v>0.82</v>
          </cell>
          <cell r="R25">
            <v>0.82</v>
          </cell>
          <cell r="S25">
            <v>0.84</v>
          </cell>
          <cell r="T25">
            <v>0.86</v>
          </cell>
          <cell r="U25">
            <v>0.88</v>
          </cell>
          <cell r="V25">
            <v>0.88</v>
          </cell>
          <cell r="W25">
            <v>0.89</v>
          </cell>
          <cell r="X25">
            <v>0.9</v>
          </cell>
          <cell r="Y25">
            <v>0.9</v>
          </cell>
          <cell r="Z25">
            <v>0.9</v>
          </cell>
          <cell r="AA25">
            <v>0.946969697</v>
          </cell>
          <cell r="AB25">
            <v>0.96969696969696972</v>
          </cell>
        </row>
        <row r="26">
          <cell r="A26" t="str">
            <v>Minnesota</v>
          </cell>
          <cell r="B26">
            <v>133</v>
          </cell>
          <cell r="C26">
            <v>51</v>
          </cell>
          <cell r="D26">
            <v>35</v>
          </cell>
          <cell r="E26">
            <v>16</v>
          </cell>
          <cell r="F26">
            <v>79</v>
          </cell>
          <cell r="G26">
            <v>3</v>
          </cell>
          <cell r="H26">
            <v>0.46564885496183206</v>
          </cell>
          <cell r="I26">
            <v>0.5572519083969466</v>
          </cell>
          <cell r="J26">
            <v>0.56999999999999995</v>
          </cell>
          <cell r="K26">
            <v>0.61068702290076338</v>
          </cell>
          <cell r="L26">
            <v>0.64122137404580148</v>
          </cell>
          <cell r="M26">
            <v>0.65561068702290082</v>
          </cell>
          <cell r="N26">
            <v>0.67</v>
          </cell>
          <cell r="O26">
            <v>0.68666666666666665</v>
          </cell>
          <cell r="P26">
            <v>0.70333333333333337</v>
          </cell>
          <cell r="Q26">
            <v>0.72</v>
          </cell>
          <cell r="R26">
            <v>0.75</v>
          </cell>
          <cell r="S26">
            <v>0.77</v>
          </cell>
          <cell r="T26">
            <v>0.79</v>
          </cell>
          <cell r="U26">
            <v>0.84</v>
          </cell>
          <cell r="V26">
            <v>0.88</v>
          </cell>
          <cell r="W26">
            <v>0.88</v>
          </cell>
          <cell r="X26">
            <v>0.89</v>
          </cell>
          <cell r="Y26">
            <v>0.89</v>
          </cell>
          <cell r="Z26">
            <v>0.89</v>
          </cell>
          <cell r="AA26">
            <v>0.90151515199999999</v>
          </cell>
          <cell r="AB26">
            <v>0.93984962406015038</v>
          </cell>
        </row>
        <row r="27">
          <cell r="A27" t="str">
            <v>Mississippi</v>
          </cell>
          <cell r="B27">
            <v>98</v>
          </cell>
          <cell r="C27">
            <v>66</v>
          </cell>
          <cell r="D27">
            <v>22</v>
          </cell>
          <cell r="E27">
            <v>44</v>
          </cell>
          <cell r="F27">
            <v>32</v>
          </cell>
          <cell r="G27">
            <v>0</v>
          </cell>
          <cell r="H27">
            <v>0.66666666666666663</v>
          </cell>
          <cell r="I27">
            <v>0.76041666666666663</v>
          </cell>
          <cell r="J27">
            <v>0.77</v>
          </cell>
          <cell r="K27">
            <v>0.80208333333333337</v>
          </cell>
          <cell r="L27">
            <v>0.83333333333333337</v>
          </cell>
          <cell r="M27">
            <v>0.83166666666666667</v>
          </cell>
          <cell r="N27">
            <v>0.83</v>
          </cell>
          <cell r="O27">
            <v>0.86</v>
          </cell>
          <cell r="P27">
            <v>0.89</v>
          </cell>
          <cell r="Q27">
            <v>0.92</v>
          </cell>
          <cell r="R27">
            <v>0.92</v>
          </cell>
          <cell r="S27">
            <v>0.93</v>
          </cell>
          <cell r="T27">
            <v>0.95</v>
          </cell>
          <cell r="U27">
            <v>0.95</v>
          </cell>
          <cell r="V27">
            <v>0.95</v>
          </cell>
          <cell r="W27">
            <v>0.95</v>
          </cell>
          <cell r="X27">
            <v>0.95</v>
          </cell>
          <cell r="Y27">
            <v>0.95</v>
          </cell>
          <cell r="Z27">
            <v>0.96</v>
          </cell>
          <cell r="AA27">
            <v>0.94897959200000004</v>
          </cell>
          <cell r="AB27">
            <v>0.94897959183673475</v>
          </cell>
        </row>
        <row r="28">
          <cell r="A28" t="str">
            <v>Missouri</v>
          </cell>
          <cell r="B28">
            <v>116</v>
          </cell>
          <cell r="C28">
            <v>77</v>
          </cell>
          <cell r="D28">
            <v>50</v>
          </cell>
          <cell r="E28">
            <v>27</v>
          </cell>
          <cell r="F28">
            <v>35</v>
          </cell>
          <cell r="G28">
            <v>4</v>
          </cell>
          <cell r="H28">
            <v>0.68103448275862066</v>
          </cell>
          <cell r="I28">
            <v>0.81896551724137934</v>
          </cell>
          <cell r="J28">
            <v>0.83</v>
          </cell>
          <cell r="K28">
            <v>0.87931034482758619</v>
          </cell>
          <cell r="L28">
            <v>0.87931034482758619</v>
          </cell>
          <cell r="M28">
            <v>0.8896551724137931</v>
          </cell>
          <cell r="N28">
            <v>0.9</v>
          </cell>
          <cell r="O28">
            <v>0.90666666666666673</v>
          </cell>
          <cell r="P28">
            <v>0.91333333333333333</v>
          </cell>
          <cell r="Q28">
            <v>0.92</v>
          </cell>
          <cell r="R28">
            <v>0.96</v>
          </cell>
          <cell r="S28">
            <v>0.96</v>
          </cell>
          <cell r="T28">
            <v>0.97</v>
          </cell>
          <cell r="U28">
            <v>0.99</v>
          </cell>
          <cell r="V28">
            <v>0.99</v>
          </cell>
          <cell r="W28">
            <v>0.99</v>
          </cell>
          <cell r="X28">
            <v>0.99</v>
          </cell>
          <cell r="Y28">
            <v>0.99</v>
          </cell>
          <cell r="Z28">
            <v>0.99</v>
          </cell>
          <cell r="AA28">
            <v>0.97435897400000004</v>
          </cell>
          <cell r="AB28">
            <v>0.97413793103448276</v>
          </cell>
        </row>
        <row r="29">
          <cell r="A29" t="str">
            <v>Montana</v>
          </cell>
          <cell r="B29">
            <v>61</v>
          </cell>
          <cell r="C29">
            <v>13</v>
          </cell>
          <cell r="D29">
            <v>6</v>
          </cell>
          <cell r="E29">
            <v>7</v>
          </cell>
          <cell r="F29">
            <v>48</v>
          </cell>
          <cell r="G29">
            <v>0</v>
          </cell>
          <cell r="H29">
            <v>0.47540983606557374</v>
          </cell>
          <cell r="I29">
            <v>0.52459016393442626</v>
          </cell>
          <cell r="J29">
            <v>0.56999999999999995</v>
          </cell>
          <cell r="K29">
            <v>0.70491803278688525</v>
          </cell>
          <cell r="L29">
            <v>0.72131147540983609</v>
          </cell>
          <cell r="M29">
            <v>0.7306557377049181</v>
          </cell>
          <cell r="N29">
            <v>0.74</v>
          </cell>
          <cell r="O29">
            <v>0.74333333333333329</v>
          </cell>
          <cell r="P29">
            <v>0.74666666666666659</v>
          </cell>
          <cell r="Q29">
            <v>0.75</v>
          </cell>
          <cell r="R29">
            <v>0.82</v>
          </cell>
          <cell r="S29">
            <v>0.83</v>
          </cell>
          <cell r="T29">
            <v>0.84</v>
          </cell>
          <cell r="U29">
            <v>0.85</v>
          </cell>
          <cell r="V29">
            <v>0.87</v>
          </cell>
          <cell r="W29">
            <v>0.87</v>
          </cell>
          <cell r="X29">
            <v>0.87</v>
          </cell>
          <cell r="Y29">
            <v>0.87</v>
          </cell>
          <cell r="Z29">
            <v>0.87</v>
          </cell>
          <cell r="AA29">
            <v>0.88524590199999997</v>
          </cell>
          <cell r="AB29">
            <v>0.91803278688524592</v>
          </cell>
        </row>
        <row r="30">
          <cell r="A30" t="str">
            <v>Nebraska</v>
          </cell>
          <cell r="B30">
            <v>93</v>
          </cell>
          <cell r="C30">
            <v>27</v>
          </cell>
          <cell r="D30">
            <v>18</v>
          </cell>
          <cell r="E30">
            <v>9</v>
          </cell>
          <cell r="F30">
            <v>64</v>
          </cell>
          <cell r="G30">
            <v>2</v>
          </cell>
          <cell r="H30">
            <v>0.60227272727272729</v>
          </cell>
          <cell r="I30">
            <v>0.75</v>
          </cell>
          <cell r="J30">
            <v>0.78</v>
          </cell>
          <cell r="K30">
            <v>0.78</v>
          </cell>
          <cell r="L30">
            <v>0.78409090909090906</v>
          </cell>
          <cell r="M30">
            <v>0.7920454545454545</v>
          </cell>
          <cell r="N30">
            <v>0.8</v>
          </cell>
          <cell r="O30">
            <v>0.82000000000000006</v>
          </cell>
          <cell r="P30">
            <v>0.84000000000000008</v>
          </cell>
          <cell r="Q30">
            <v>0.86</v>
          </cell>
          <cell r="R30">
            <v>0.89</v>
          </cell>
          <cell r="S30">
            <v>0.9</v>
          </cell>
          <cell r="T30">
            <v>0.91</v>
          </cell>
          <cell r="U30">
            <v>0.93</v>
          </cell>
          <cell r="V30">
            <v>0.94</v>
          </cell>
          <cell r="W30">
            <v>0.94</v>
          </cell>
          <cell r="X30">
            <v>0.94</v>
          </cell>
          <cell r="Y30">
            <v>0.94</v>
          </cell>
          <cell r="Z30">
            <v>0.94</v>
          </cell>
          <cell r="AA30">
            <v>0.90217391300000005</v>
          </cell>
          <cell r="AB30">
            <v>0.93548387096774188</v>
          </cell>
        </row>
        <row r="31">
          <cell r="A31" t="str">
            <v>Nevada</v>
          </cell>
          <cell r="B31">
            <v>35</v>
          </cell>
          <cell r="C31">
            <v>24</v>
          </cell>
          <cell r="D31">
            <v>20</v>
          </cell>
          <cell r="E31">
            <v>4</v>
          </cell>
          <cell r="F31">
            <v>11</v>
          </cell>
          <cell r="G31">
            <v>0</v>
          </cell>
          <cell r="H31">
            <v>0.48571428571428571</v>
          </cell>
          <cell r="I31">
            <v>0.51428571428571423</v>
          </cell>
          <cell r="J31">
            <v>0.54</v>
          </cell>
          <cell r="K31">
            <v>0.5714285714285714</v>
          </cell>
          <cell r="L31">
            <v>0.5714285714285714</v>
          </cell>
          <cell r="M31">
            <v>0.60071428571428576</v>
          </cell>
          <cell r="N31">
            <v>0.63</v>
          </cell>
          <cell r="O31">
            <v>0.65666666666666662</v>
          </cell>
          <cell r="P31">
            <v>0.68333333333333335</v>
          </cell>
          <cell r="Q31">
            <v>0.71</v>
          </cell>
          <cell r="R31">
            <v>0.74</v>
          </cell>
          <cell r="S31">
            <v>0.74</v>
          </cell>
          <cell r="T31">
            <v>0.74</v>
          </cell>
          <cell r="U31">
            <v>0.74</v>
          </cell>
          <cell r="V31">
            <v>0.74</v>
          </cell>
          <cell r="W31">
            <v>0.78</v>
          </cell>
          <cell r="X31">
            <v>0.83</v>
          </cell>
          <cell r="Y31">
            <v>0.83</v>
          </cell>
          <cell r="Z31">
            <v>0.83</v>
          </cell>
          <cell r="AA31">
            <v>0.764705882</v>
          </cell>
          <cell r="AB31">
            <v>0.91428571428571426</v>
          </cell>
        </row>
        <row r="32">
          <cell r="A32" t="str">
            <v>New Hampshire</v>
          </cell>
          <cell r="B32">
            <v>26</v>
          </cell>
          <cell r="C32">
            <v>13</v>
          </cell>
          <cell r="D32">
            <v>9</v>
          </cell>
          <cell r="E32">
            <v>4</v>
          </cell>
          <cell r="F32">
            <v>13</v>
          </cell>
          <cell r="G32">
            <v>0</v>
          </cell>
          <cell r="H32">
            <v>0.46153846153846156</v>
          </cell>
          <cell r="I32">
            <v>0.57692307692307687</v>
          </cell>
          <cell r="J32">
            <v>0.62</v>
          </cell>
          <cell r="K32">
            <v>0.73076923076923073</v>
          </cell>
          <cell r="L32">
            <v>0.73076923076923073</v>
          </cell>
          <cell r="M32">
            <v>0.79038461538461535</v>
          </cell>
          <cell r="N32">
            <v>0.85</v>
          </cell>
          <cell r="O32">
            <v>0.83666666666666667</v>
          </cell>
          <cell r="P32">
            <v>0.82333333333333336</v>
          </cell>
          <cell r="Q32">
            <v>0.81</v>
          </cell>
          <cell r="R32">
            <v>0.81</v>
          </cell>
          <cell r="S32">
            <v>0.81</v>
          </cell>
          <cell r="T32">
            <v>0.81</v>
          </cell>
          <cell r="U32">
            <v>0.81</v>
          </cell>
          <cell r="V32">
            <v>0.81</v>
          </cell>
          <cell r="W32">
            <v>0.83</v>
          </cell>
          <cell r="X32">
            <v>0.85</v>
          </cell>
          <cell r="Y32">
            <v>0.85</v>
          </cell>
          <cell r="Z32">
            <v>0.85</v>
          </cell>
          <cell r="AA32">
            <v>0.92307692299999999</v>
          </cell>
          <cell r="AB32">
            <v>0.88461538461538458</v>
          </cell>
        </row>
        <row r="33">
          <cell r="A33" t="str">
            <v>New Jersey</v>
          </cell>
          <cell r="B33">
            <v>65</v>
          </cell>
          <cell r="C33">
            <v>63</v>
          </cell>
          <cell r="D33">
            <v>63</v>
          </cell>
          <cell r="E33">
            <v>0</v>
          </cell>
          <cell r="F33">
            <v>0</v>
          </cell>
          <cell r="G33">
            <v>2</v>
          </cell>
          <cell r="H33">
            <v>0.78787878787878785</v>
          </cell>
          <cell r="I33">
            <v>0.86363636363636365</v>
          </cell>
          <cell r="J33">
            <v>0.86</v>
          </cell>
          <cell r="K33">
            <v>0.86</v>
          </cell>
          <cell r="L33">
            <v>0.86363636363636365</v>
          </cell>
          <cell r="M33">
            <v>0.87181818181818183</v>
          </cell>
          <cell r="N33">
            <v>0.88</v>
          </cell>
          <cell r="O33">
            <v>0.9</v>
          </cell>
          <cell r="P33">
            <v>0.91999999999999993</v>
          </cell>
          <cell r="Q33">
            <v>0.94</v>
          </cell>
          <cell r="R33">
            <v>0.94</v>
          </cell>
          <cell r="S33">
            <v>0.94</v>
          </cell>
          <cell r="T33">
            <v>0.94</v>
          </cell>
          <cell r="U33">
            <v>0.95</v>
          </cell>
          <cell r="V33">
            <v>0.95</v>
          </cell>
          <cell r="W33">
            <v>0.95</v>
          </cell>
          <cell r="X33">
            <v>0.95</v>
          </cell>
          <cell r="Y33">
            <v>0.95</v>
          </cell>
          <cell r="Z33">
            <v>0.95</v>
          </cell>
          <cell r="AA33">
            <v>0.98461538500000001</v>
          </cell>
          <cell r="AB33">
            <v>0.98461538461538467</v>
          </cell>
        </row>
        <row r="34">
          <cell r="A34" t="str">
            <v>New Mexico</v>
          </cell>
          <cell r="B34">
            <v>41</v>
          </cell>
          <cell r="C34">
            <v>32</v>
          </cell>
          <cell r="D34">
            <v>12</v>
          </cell>
          <cell r="E34">
            <v>20</v>
          </cell>
          <cell r="F34">
            <v>9</v>
          </cell>
          <cell r="G34">
            <v>0</v>
          </cell>
          <cell r="H34">
            <v>0.5</v>
          </cell>
          <cell r="I34">
            <v>0.7857142857142857</v>
          </cell>
          <cell r="J34">
            <v>0.79</v>
          </cell>
          <cell r="K34">
            <v>0.7857142857142857</v>
          </cell>
          <cell r="L34">
            <v>0.80952380952380953</v>
          </cell>
          <cell r="M34">
            <v>0.83476190476190482</v>
          </cell>
          <cell r="N34">
            <v>0.86</v>
          </cell>
          <cell r="O34">
            <v>0.8833333333333333</v>
          </cell>
          <cell r="P34">
            <v>0.90666666666666673</v>
          </cell>
          <cell r="Q34">
            <v>0.93</v>
          </cell>
          <cell r="R34">
            <v>0.93</v>
          </cell>
          <cell r="S34">
            <v>0.94</v>
          </cell>
          <cell r="T34">
            <v>0.95</v>
          </cell>
          <cell r="U34">
            <v>0.95</v>
          </cell>
          <cell r="V34">
            <v>0.95</v>
          </cell>
          <cell r="W34">
            <v>0.95</v>
          </cell>
          <cell r="X34">
            <v>0.95</v>
          </cell>
          <cell r="Y34">
            <v>0.95</v>
          </cell>
          <cell r="Z34">
            <v>0.95</v>
          </cell>
          <cell r="AA34">
            <v>0.97560975599999999</v>
          </cell>
          <cell r="AB34">
            <v>0.97560975609756095</v>
          </cell>
        </row>
        <row r="35">
          <cell r="A35" t="str">
            <v>New York</v>
          </cell>
          <cell r="B35">
            <v>179</v>
          </cell>
          <cell r="C35">
            <v>162</v>
          </cell>
          <cell r="D35">
            <v>135</v>
          </cell>
          <cell r="E35">
            <v>27</v>
          </cell>
          <cell r="F35">
            <v>16</v>
          </cell>
          <cell r="G35">
            <v>1</v>
          </cell>
          <cell r="H35">
            <v>0.75661375661375663</v>
          </cell>
          <cell r="I35">
            <v>0.79894179894179895</v>
          </cell>
          <cell r="J35">
            <v>0.81</v>
          </cell>
          <cell r="K35">
            <v>0.8306878306878307</v>
          </cell>
          <cell r="L35">
            <v>0.8306878306878307</v>
          </cell>
          <cell r="M35">
            <v>0.83534391534391528</v>
          </cell>
          <cell r="N35">
            <v>0.84</v>
          </cell>
          <cell r="O35">
            <v>0.84666666666666668</v>
          </cell>
          <cell r="P35">
            <v>0.85333333333333328</v>
          </cell>
          <cell r="Q35">
            <v>0.86</v>
          </cell>
          <cell r="R35">
            <v>0.87</v>
          </cell>
          <cell r="S35">
            <v>0.88</v>
          </cell>
          <cell r="T35">
            <v>0.9</v>
          </cell>
          <cell r="U35">
            <v>0.91</v>
          </cell>
          <cell r="V35">
            <v>0.91</v>
          </cell>
          <cell r="W35">
            <v>0.91</v>
          </cell>
          <cell r="X35">
            <v>0.91</v>
          </cell>
          <cell r="Y35">
            <v>0.91</v>
          </cell>
          <cell r="Z35">
            <v>0.91</v>
          </cell>
          <cell r="AA35">
            <v>0.94054054099999995</v>
          </cell>
          <cell r="AB35">
            <v>0.94972067039106145</v>
          </cell>
        </row>
        <row r="36">
          <cell r="A36" t="str">
            <v>North Carolina</v>
          </cell>
          <cell r="B36">
            <v>110</v>
          </cell>
          <cell r="C36">
            <v>88</v>
          </cell>
          <cell r="D36">
            <v>56</v>
          </cell>
          <cell r="E36">
            <v>32</v>
          </cell>
          <cell r="F36">
            <v>22</v>
          </cell>
          <cell r="G36">
            <v>0</v>
          </cell>
          <cell r="H36">
            <v>0.4642857142857143</v>
          </cell>
          <cell r="I36">
            <v>0.5267857142857143</v>
          </cell>
          <cell r="J36">
            <v>0.6</v>
          </cell>
          <cell r="K36">
            <v>0.6428571428571429</v>
          </cell>
          <cell r="L36">
            <v>0.6517857142857143</v>
          </cell>
          <cell r="M36">
            <v>0.67589285714285707</v>
          </cell>
          <cell r="N36">
            <v>0.7</v>
          </cell>
          <cell r="O36">
            <v>0.70333333333333325</v>
          </cell>
          <cell r="P36">
            <v>0.70666666666666655</v>
          </cell>
          <cell r="Q36">
            <v>0.71</v>
          </cell>
          <cell r="R36">
            <v>0.74</v>
          </cell>
          <cell r="S36">
            <v>0.76</v>
          </cell>
          <cell r="T36">
            <v>0.78</v>
          </cell>
          <cell r="U36">
            <v>0.79</v>
          </cell>
          <cell r="V36">
            <v>0.86</v>
          </cell>
          <cell r="W36">
            <v>0.86</v>
          </cell>
          <cell r="X36">
            <v>0.87</v>
          </cell>
          <cell r="Y36">
            <v>0.87</v>
          </cell>
          <cell r="Z36">
            <v>0.87</v>
          </cell>
          <cell r="AA36">
            <v>0.91743119299999998</v>
          </cell>
          <cell r="AB36">
            <v>0.90909090909090906</v>
          </cell>
        </row>
        <row r="37">
          <cell r="A37" t="str">
            <v>North Dakota</v>
          </cell>
          <cell r="B37">
            <v>44</v>
          </cell>
          <cell r="C37">
            <v>8</v>
          </cell>
          <cell r="D37">
            <v>6</v>
          </cell>
          <cell r="E37">
            <v>2</v>
          </cell>
          <cell r="F37">
            <v>36</v>
          </cell>
          <cell r="G37">
            <v>0</v>
          </cell>
          <cell r="H37">
            <v>0.27272727272727271</v>
          </cell>
          <cell r="I37">
            <v>0.34090909090909088</v>
          </cell>
          <cell r="J37">
            <v>0.34</v>
          </cell>
          <cell r="K37">
            <v>0.45454545454545453</v>
          </cell>
          <cell r="L37">
            <v>0.5</v>
          </cell>
          <cell r="M37">
            <v>0.55499999999999994</v>
          </cell>
          <cell r="N37">
            <v>0.61</v>
          </cell>
          <cell r="O37">
            <v>0.62666666666666671</v>
          </cell>
          <cell r="P37">
            <v>0.64333333333333331</v>
          </cell>
          <cell r="Q37">
            <v>0.66</v>
          </cell>
          <cell r="R37">
            <v>0.7</v>
          </cell>
          <cell r="S37">
            <v>0.7</v>
          </cell>
          <cell r="T37">
            <v>0.7</v>
          </cell>
          <cell r="U37">
            <v>0.77</v>
          </cell>
          <cell r="V37">
            <v>0.77</v>
          </cell>
          <cell r="W37">
            <v>0.77</v>
          </cell>
          <cell r="X37">
            <v>0.77</v>
          </cell>
          <cell r="Y37">
            <v>0.77</v>
          </cell>
          <cell r="Z37">
            <v>0.77</v>
          </cell>
          <cell r="AA37">
            <v>0.79545454500000001</v>
          </cell>
          <cell r="AB37">
            <v>0.84090909090909094</v>
          </cell>
        </row>
        <row r="38">
          <cell r="A38" t="str">
            <v>Ohio</v>
          </cell>
          <cell r="B38">
            <v>174</v>
          </cell>
          <cell r="C38">
            <v>134</v>
          </cell>
          <cell r="D38">
            <v>100</v>
          </cell>
          <cell r="E38">
            <v>34</v>
          </cell>
          <cell r="F38">
            <v>33</v>
          </cell>
          <cell r="G38">
            <v>7</v>
          </cell>
          <cell r="H38">
            <v>0.69491525423728817</v>
          </cell>
          <cell r="I38">
            <v>0.79096045197740117</v>
          </cell>
          <cell r="J38">
            <v>0.81</v>
          </cell>
          <cell r="K38">
            <v>0.81355932203389836</v>
          </cell>
          <cell r="L38">
            <v>0.84745762711864403</v>
          </cell>
          <cell r="M38">
            <v>0.85372881355932195</v>
          </cell>
          <cell r="N38">
            <v>0.86</v>
          </cell>
          <cell r="O38">
            <v>0.87</v>
          </cell>
          <cell r="P38">
            <v>0.88</v>
          </cell>
          <cell r="Q38">
            <v>0.89</v>
          </cell>
          <cell r="R38">
            <v>0.91</v>
          </cell>
          <cell r="S38">
            <v>0.92</v>
          </cell>
          <cell r="T38">
            <v>0.94</v>
          </cell>
          <cell r="U38">
            <v>0.94</v>
          </cell>
          <cell r="V38">
            <v>0.94</v>
          </cell>
          <cell r="W38">
            <v>0.94</v>
          </cell>
          <cell r="X38">
            <v>0.94</v>
          </cell>
          <cell r="Y38">
            <v>0.95</v>
          </cell>
          <cell r="Z38">
            <v>0.95</v>
          </cell>
          <cell r="AA38">
            <v>0.93854748600000004</v>
          </cell>
          <cell r="AB38">
            <v>0.96551724137931039</v>
          </cell>
        </row>
        <row r="39">
          <cell r="A39" t="str">
            <v>Oklahoma</v>
          </cell>
          <cell r="B39">
            <v>127</v>
          </cell>
          <cell r="C39">
            <v>91</v>
          </cell>
          <cell r="D39">
            <v>48</v>
          </cell>
          <cell r="E39">
            <v>43</v>
          </cell>
          <cell r="F39">
            <v>34</v>
          </cell>
          <cell r="G39">
            <v>2</v>
          </cell>
          <cell r="H39">
            <v>0.59842519685039375</v>
          </cell>
          <cell r="I39">
            <v>0.72440944881889768</v>
          </cell>
          <cell r="J39">
            <v>0.74</v>
          </cell>
          <cell r="K39">
            <v>0.76377952755905509</v>
          </cell>
          <cell r="L39">
            <v>0.77165354330708658</v>
          </cell>
          <cell r="M39">
            <v>0.7708267716535433</v>
          </cell>
          <cell r="N39">
            <v>0.77</v>
          </cell>
          <cell r="O39">
            <v>0.77666666666666673</v>
          </cell>
          <cell r="P39">
            <v>0.78333333333333344</v>
          </cell>
          <cell r="Q39">
            <v>0.79</v>
          </cell>
          <cell r="R39">
            <v>0.79</v>
          </cell>
          <cell r="S39">
            <v>0.81</v>
          </cell>
          <cell r="T39">
            <v>0.83</v>
          </cell>
          <cell r="U39">
            <v>0.84</v>
          </cell>
          <cell r="V39">
            <v>0.84</v>
          </cell>
          <cell r="W39">
            <v>0.84</v>
          </cell>
          <cell r="X39">
            <v>0.85</v>
          </cell>
          <cell r="Y39">
            <v>0.87</v>
          </cell>
          <cell r="Z39">
            <v>0.87</v>
          </cell>
          <cell r="AA39">
            <v>0.88188976399999996</v>
          </cell>
          <cell r="AB39">
            <v>0.88976377952755903</v>
          </cell>
        </row>
        <row r="40">
          <cell r="A40" t="str">
            <v>Oregon</v>
          </cell>
          <cell r="B40">
            <v>60</v>
          </cell>
          <cell r="C40">
            <v>34</v>
          </cell>
          <cell r="D40">
            <v>29</v>
          </cell>
          <cell r="E40">
            <v>5</v>
          </cell>
          <cell r="F40">
            <v>25</v>
          </cell>
          <cell r="G40">
            <v>1</v>
          </cell>
          <cell r="H40">
            <v>0.74137931034482762</v>
          </cell>
          <cell r="I40">
            <v>0.82758620689655171</v>
          </cell>
          <cell r="J40">
            <v>0.84</v>
          </cell>
          <cell r="K40">
            <v>0.84482758620689657</v>
          </cell>
          <cell r="L40">
            <v>0.86206896551724133</v>
          </cell>
          <cell r="M40">
            <v>0.87103448275862072</v>
          </cell>
          <cell r="N40">
            <v>0.88</v>
          </cell>
          <cell r="O40">
            <v>0.88666666666666671</v>
          </cell>
          <cell r="P40">
            <v>0.89333333333333331</v>
          </cell>
          <cell r="Q40">
            <v>0.9</v>
          </cell>
          <cell r="R40">
            <v>0.9</v>
          </cell>
          <cell r="S40">
            <v>0.9</v>
          </cell>
          <cell r="T40">
            <v>0.9</v>
          </cell>
          <cell r="U40">
            <v>0.91</v>
          </cell>
          <cell r="V40">
            <v>0.95</v>
          </cell>
          <cell r="W40">
            <v>0.93</v>
          </cell>
          <cell r="X40">
            <v>0.95</v>
          </cell>
          <cell r="Y40">
            <v>0.95</v>
          </cell>
          <cell r="Z40">
            <v>0.95</v>
          </cell>
          <cell r="AA40">
            <v>0.95</v>
          </cell>
          <cell r="AB40">
            <v>0.96666666666666667</v>
          </cell>
        </row>
        <row r="41">
          <cell r="A41" t="str">
            <v>Pennsylvania</v>
          </cell>
          <cell r="B41">
            <v>172</v>
          </cell>
          <cell r="C41">
            <v>153</v>
          </cell>
          <cell r="D41">
            <v>124</v>
          </cell>
          <cell r="E41">
            <v>29</v>
          </cell>
          <cell r="F41">
            <v>13</v>
          </cell>
          <cell r="G41">
            <v>6</v>
          </cell>
          <cell r="H41">
            <v>0.61309523809523814</v>
          </cell>
          <cell r="I41">
            <v>0.77976190476190477</v>
          </cell>
          <cell r="J41">
            <v>0.82</v>
          </cell>
          <cell r="K41">
            <v>0.86309523809523814</v>
          </cell>
          <cell r="L41">
            <v>0.86309523809523814</v>
          </cell>
          <cell r="M41">
            <v>0.87154761904761902</v>
          </cell>
          <cell r="N41">
            <v>0.88</v>
          </cell>
          <cell r="O41">
            <v>0.88</v>
          </cell>
          <cell r="P41">
            <v>0.88</v>
          </cell>
          <cell r="Q41">
            <v>0.88</v>
          </cell>
          <cell r="R41">
            <v>0.9</v>
          </cell>
          <cell r="S41">
            <v>0.91</v>
          </cell>
          <cell r="T41">
            <v>0.92</v>
          </cell>
          <cell r="U41">
            <v>0.96</v>
          </cell>
          <cell r="V41">
            <v>0.96</v>
          </cell>
          <cell r="W41">
            <v>0.96</v>
          </cell>
          <cell r="X41">
            <v>0.97</v>
          </cell>
          <cell r="Y41">
            <v>0.98</v>
          </cell>
          <cell r="Z41">
            <v>0.98</v>
          </cell>
          <cell r="AA41">
            <v>0.96531791899999997</v>
          </cell>
          <cell r="AB41">
            <v>0.94767441860465118</v>
          </cell>
        </row>
        <row r="42">
          <cell r="A42" t="str">
            <v>Rhode Island</v>
          </cell>
          <cell r="B42">
            <v>11</v>
          </cell>
          <cell r="C42">
            <v>11</v>
          </cell>
          <cell r="D42">
            <v>11</v>
          </cell>
          <cell r="E42">
            <v>0</v>
          </cell>
          <cell r="F42">
            <v>0</v>
          </cell>
          <cell r="G42">
            <v>0</v>
          </cell>
          <cell r="H42">
            <v>0.90909090909090906</v>
          </cell>
          <cell r="I42">
            <v>0.90909090909090906</v>
          </cell>
          <cell r="J42">
            <v>0.91</v>
          </cell>
          <cell r="K42">
            <v>0.90909090909090906</v>
          </cell>
          <cell r="L42">
            <v>0.90909090909090906</v>
          </cell>
          <cell r="M42">
            <v>0.90954545454545455</v>
          </cell>
          <cell r="N42">
            <v>0.91</v>
          </cell>
          <cell r="O42">
            <v>0.91</v>
          </cell>
          <cell r="P42">
            <v>0.91</v>
          </cell>
          <cell r="Q42">
            <v>0.91</v>
          </cell>
          <cell r="R42">
            <v>0.91</v>
          </cell>
          <cell r="S42">
            <v>0.91</v>
          </cell>
          <cell r="T42">
            <v>0.91</v>
          </cell>
          <cell r="U42">
            <v>0.91</v>
          </cell>
          <cell r="V42">
            <v>0.91</v>
          </cell>
          <cell r="W42">
            <v>0.91</v>
          </cell>
          <cell r="X42">
            <v>0.91</v>
          </cell>
          <cell r="Y42">
            <v>0.91</v>
          </cell>
          <cell r="Z42">
            <v>0.91</v>
          </cell>
          <cell r="AA42">
            <v>1</v>
          </cell>
          <cell r="AB42">
            <v>0.90909090909090906</v>
          </cell>
        </row>
        <row r="43">
          <cell r="A43" t="str">
            <v>South Carolina</v>
          </cell>
          <cell r="B43">
            <v>62</v>
          </cell>
          <cell r="C43">
            <v>56</v>
          </cell>
          <cell r="D43">
            <v>41</v>
          </cell>
          <cell r="E43">
            <v>15</v>
          </cell>
          <cell r="F43">
            <v>5</v>
          </cell>
          <cell r="G43">
            <v>1</v>
          </cell>
          <cell r="H43">
            <v>0.6166666666666667</v>
          </cell>
          <cell r="I43">
            <v>0.78333333333333333</v>
          </cell>
          <cell r="J43">
            <v>0.82</v>
          </cell>
          <cell r="K43">
            <v>0.83333333333333337</v>
          </cell>
          <cell r="L43">
            <v>0.83333333333333337</v>
          </cell>
          <cell r="M43">
            <v>0.84166666666666667</v>
          </cell>
          <cell r="N43">
            <v>0.85</v>
          </cell>
          <cell r="O43">
            <v>0.85666666666666669</v>
          </cell>
          <cell r="P43">
            <v>0.86333333333333329</v>
          </cell>
          <cell r="Q43">
            <v>0.87</v>
          </cell>
          <cell r="R43">
            <v>0.88</v>
          </cell>
          <cell r="S43">
            <v>0.89</v>
          </cell>
          <cell r="T43">
            <v>0.9</v>
          </cell>
          <cell r="U43">
            <v>0.92</v>
          </cell>
          <cell r="V43">
            <v>0.92</v>
          </cell>
          <cell r="W43">
            <v>0.95</v>
          </cell>
          <cell r="X43">
            <v>0.97</v>
          </cell>
          <cell r="Y43">
            <v>0.97</v>
          </cell>
          <cell r="Z43">
            <v>0.98</v>
          </cell>
          <cell r="AA43">
            <v>0.98360655699999999</v>
          </cell>
          <cell r="AB43">
            <v>0.9838709677419355</v>
          </cell>
        </row>
        <row r="44">
          <cell r="A44" t="str">
            <v>South Dakota</v>
          </cell>
          <cell r="B44">
            <v>61</v>
          </cell>
          <cell r="C44">
            <v>22</v>
          </cell>
          <cell r="D44">
            <v>9</v>
          </cell>
          <cell r="E44">
            <v>13</v>
          </cell>
          <cell r="F44">
            <v>38</v>
          </cell>
          <cell r="G44">
            <v>1</v>
          </cell>
          <cell r="H44">
            <v>0.28333333333333333</v>
          </cell>
          <cell r="I44">
            <v>0.36666666666666664</v>
          </cell>
          <cell r="J44">
            <v>0.47</v>
          </cell>
          <cell r="K44">
            <v>0.55000000000000004</v>
          </cell>
          <cell r="L44">
            <v>0.55000000000000004</v>
          </cell>
          <cell r="M44">
            <v>0.58499999999999996</v>
          </cell>
          <cell r="N44">
            <v>0.62</v>
          </cell>
          <cell r="O44">
            <v>0.63</v>
          </cell>
          <cell r="P44">
            <v>0.64</v>
          </cell>
          <cell r="Q44">
            <v>0.65</v>
          </cell>
          <cell r="R44">
            <v>0.78</v>
          </cell>
          <cell r="S44">
            <v>0.82</v>
          </cell>
          <cell r="T44">
            <v>0.85</v>
          </cell>
          <cell r="U44">
            <v>0.85</v>
          </cell>
          <cell r="V44">
            <v>0.87</v>
          </cell>
          <cell r="W44">
            <v>0.87</v>
          </cell>
          <cell r="X44">
            <v>0.88</v>
          </cell>
          <cell r="Y44">
            <v>0.88</v>
          </cell>
          <cell r="Z44">
            <v>0.88</v>
          </cell>
          <cell r="AA44">
            <v>0.87096774200000004</v>
          </cell>
          <cell r="AB44">
            <v>0.88524590163934425</v>
          </cell>
        </row>
        <row r="45">
          <cell r="A45" t="str">
            <v>Tennessee</v>
          </cell>
          <cell r="B45">
            <v>116</v>
          </cell>
          <cell r="C45">
            <v>98</v>
          </cell>
          <cell r="D45">
            <v>60</v>
          </cell>
          <cell r="E45">
            <v>38</v>
          </cell>
          <cell r="F45">
            <v>16</v>
          </cell>
          <cell r="G45">
            <v>2</v>
          </cell>
          <cell r="H45">
            <v>0.68333333333333335</v>
          </cell>
          <cell r="I45">
            <v>0.70833333333333337</v>
          </cell>
          <cell r="J45">
            <v>0.72</v>
          </cell>
          <cell r="K45">
            <v>0.73</v>
          </cell>
          <cell r="L45">
            <v>0.7416666666666667</v>
          </cell>
          <cell r="M45">
            <v>0.78083333333333327</v>
          </cell>
          <cell r="N45">
            <v>0.82</v>
          </cell>
          <cell r="O45">
            <v>0.82333333333333325</v>
          </cell>
          <cell r="P45">
            <v>0.82666666666666666</v>
          </cell>
          <cell r="Q45">
            <v>0.83</v>
          </cell>
          <cell r="R45">
            <v>0.89</v>
          </cell>
          <cell r="S45">
            <v>0.89</v>
          </cell>
          <cell r="T45">
            <v>0.89</v>
          </cell>
          <cell r="U45">
            <v>0.9</v>
          </cell>
          <cell r="V45">
            <v>0.9</v>
          </cell>
          <cell r="W45">
            <v>0.9</v>
          </cell>
          <cell r="X45">
            <v>0.9</v>
          </cell>
          <cell r="Y45">
            <v>0.9</v>
          </cell>
          <cell r="Z45">
            <v>0.9</v>
          </cell>
          <cell r="AA45">
            <v>0.93162393200000004</v>
          </cell>
          <cell r="AB45">
            <v>0.93103448275862066</v>
          </cell>
        </row>
        <row r="46">
          <cell r="A46" t="str">
            <v>Texas</v>
          </cell>
          <cell r="B46">
            <v>412</v>
          </cell>
          <cell r="C46">
            <v>320</v>
          </cell>
          <cell r="D46">
            <v>244</v>
          </cell>
          <cell r="E46">
            <v>76</v>
          </cell>
          <cell r="F46">
            <v>79</v>
          </cell>
          <cell r="G46">
            <v>13</v>
          </cell>
          <cell r="H46">
            <v>0.6</v>
          </cell>
          <cell r="I46">
            <v>0.72289156626506024</v>
          </cell>
          <cell r="J46">
            <v>0.73</v>
          </cell>
          <cell r="K46">
            <v>0.73493975903614461</v>
          </cell>
          <cell r="L46">
            <v>0.73975903614457827</v>
          </cell>
          <cell r="M46">
            <v>0.75987951807228915</v>
          </cell>
          <cell r="N46">
            <v>0.78</v>
          </cell>
          <cell r="O46">
            <v>0.79</v>
          </cell>
          <cell r="P46">
            <v>0.8</v>
          </cell>
          <cell r="Q46">
            <v>0.81</v>
          </cell>
          <cell r="R46">
            <v>0.84</v>
          </cell>
          <cell r="S46">
            <v>0.85</v>
          </cell>
          <cell r="T46">
            <v>0.87</v>
          </cell>
          <cell r="U46">
            <v>0.9</v>
          </cell>
          <cell r="V46">
            <v>0.9</v>
          </cell>
          <cell r="W46">
            <v>0.91</v>
          </cell>
          <cell r="X46">
            <v>0.92</v>
          </cell>
          <cell r="Y46">
            <v>0.92</v>
          </cell>
          <cell r="Z46">
            <v>0.92</v>
          </cell>
          <cell r="AA46">
            <v>0.955223881</v>
          </cell>
          <cell r="AB46">
            <v>0.91019417475728159</v>
          </cell>
        </row>
        <row r="47">
          <cell r="A47" t="str">
            <v>Utah</v>
          </cell>
          <cell r="B47">
            <v>46</v>
          </cell>
          <cell r="C47">
            <v>33</v>
          </cell>
          <cell r="D47">
            <v>25</v>
          </cell>
          <cell r="E47">
            <v>8</v>
          </cell>
          <cell r="F47">
            <v>11</v>
          </cell>
          <cell r="G47">
            <v>2</v>
          </cell>
          <cell r="H47">
            <v>0.37209302325581395</v>
          </cell>
          <cell r="I47">
            <v>0.37209302325581395</v>
          </cell>
          <cell r="J47">
            <v>0.42</v>
          </cell>
          <cell r="K47">
            <v>0.41860465116279072</v>
          </cell>
          <cell r="L47">
            <v>0.41860465116279072</v>
          </cell>
          <cell r="M47">
            <v>0.42930232558139536</v>
          </cell>
          <cell r="N47">
            <v>0.44</v>
          </cell>
          <cell r="O47">
            <v>0.44</v>
          </cell>
          <cell r="P47">
            <v>0.44</v>
          </cell>
          <cell r="Q47">
            <v>0.44</v>
          </cell>
          <cell r="R47">
            <v>0.47</v>
          </cell>
          <cell r="S47">
            <v>0.98</v>
          </cell>
          <cell r="T47">
            <v>0.98</v>
          </cell>
          <cell r="U47">
            <v>0.98</v>
          </cell>
          <cell r="V47">
            <v>0.98</v>
          </cell>
          <cell r="W47">
            <v>0.98</v>
          </cell>
          <cell r="X47">
            <v>0.98</v>
          </cell>
          <cell r="Y47">
            <v>1</v>
          </cell>
          <cell r="Z47">
            <v>1</v>
          </cell>
          <cell r="AA47">
            <v>0.95652173900000004</v>
          </cell>
          <cell r="AB47">
            <v>0.97826086956521741</v>
          </cell>
        </row>
        <row r="48">
          <cell r="A48" t="str">
            <v>Vermont</v>
          </cell>
          <cell r="B48">
            <v>14</v>
          </cell>
          <cell r="C48">
            <v>6</v>
          </cell>
          <cell r="D48">
            <v>2</v>
          </cell>
          <cell r="E48">
            <v>4</v>
          </cell>
          <cell r="F48">
            <v>8</v>
          </cell>
          <cell r="G48">
            <v>0</v>
          </cell>
          <cell r="H48">
            <v>0.6428571428571429</v>
          </cell>
          <cell r="I48">
            <v>0.6428571428571429</v>
          </cell>
          <cell r="J48">
            <v>0.71</v>
          </cell>
          <cell r="K48">
            <v>0.7142857142857143</v>
          </cell>
          <cell r="L48">
            <v>0.7857142857142857</v>
          </cell>
          <cell r="M48">
            <v>0.82285714285714284</v>
          </cell>
          <cell r="N48">
            <v>0.86</v>
          </cell>
          <cell r="O48">
            <v>0.90666666666666662</v>
          </cell>
          <cell r="P48">
            <v>0.95333333333333337</v>
          </cell>
          <cell r="Q48">
            <v>1</v>
          </cell>
          <cell r="R48">
            <v>1</v>
          </cell>
          <cell r="S48">
            <v>1</v>
          </cell>
          <cell r="T48">
            <v>1</v>
          </cell>
          <cell r="U48">
            <v>1</v>
          </cell>
          <cell r="V48">
            <v>1</v>
          </cell>
          <cell r="W48">
            <v>1</v>
          </cell>
          <cell r="X48">
            <v>1</v>
          </cell>
          <cell r="Y48">
            <v>1</v>
          </cell>
          <cell r="Z48">
            <v>1</v>
          </cell>
          <cell r="AA48">
            <v>1</v>
          </cell>
          <cell r="AB48">
            <v>1</v>
          </cell>
        </row>
        <row r="49">
          <cell r="A49" t="str">
            <v>Virginia</v>
          </cell>
          <cell r="B49">
            <v>89</v>
          </cell>
          <cell r="C49">
            <v>79</v>
          </cell>
          <cell r="D49">
            <v>58</v>
          </cell>
          <cell r="E49">
            <v>21</v>
          </cell>
          <cell r="F49">
            <v>7</v>
          </cell>
          <cell r="G49">
            <v>3</v>
          </cell>
          <cell r="H49">
            <v>0.6741573033707865</v>
          </cell>
          <cell r="I49">
            <v>0.6966292134831461</v>
          </cell>
          <cell r="J49">
            <v>0.72</v>
          </cell>
          <cell r="K49">
            <v>0.7640449438202247</v>
          </cell>
          <cell r="L49">
            <v>0.7752808988764045</v>
          </cell>
          <cell r="M49">
            <v>0.79264044943820222</v>
          </cell>
          <cell r="N49">
            <v>0.81</v>
          </cell>
          <cell r="O49">
            <v>0.82000000000000006</v>
          </cell>
          <cell r="P49">
            <v>0.83000000000000007</v>
          </cell>
          <cell r="Q49">
            <v>0.84</v>
          </cell>
          <cell r="R49">
            <v>0.84</v>
          </cell>
          <cell r="S49">
            <v>0.86</v>
          </cell>
          <cell r="T49">
            <v>0.9</v>
          </cell>
          <cell r="U49">
            <v>0.91</v>
          </cell>
          <cell r="V49">
            <v>0.91</v>
          </cell>
          <cell r="W49">
            <v>0.91</v>
          </cell>
          <cell r="X49">
            <v>0.91</v>
          </cell>
          <cell r="Y49">
            <v>0.91</v>
          </cell>
          <cell r="Z49">
            <v>0.93</v>
          </cell>
          <cell r="AA49">
            <v>0.9</v>
          </cell>
          <cell r="AB49">
            <v>0.9213483146067416</v>
          </cell>
        </row>
        <row r="50">
          <cell r="A50" t="str">
            <v>Washington</v>
          </cell>
          <cell r="B50">
            <v>92</v>
          </cell>
          <cell r="C50">
            <v>50</v>
          </cell>
          <cell r="D50">
            <v>46</v>
          </cell>
          <cell r="E50">
            <v>4</v>
          </cell>
          <cell r="F50">
            <v>39</v>
          </cell>
          <cell r="G50">
            <v>3</v>
          </cell>
          <cell r="H50">
            <v>0.85057471264367812</v>
          </cell>
          <cell r="I50">
            <v>0.90804597701149425</v>
          </cell>
          <cell r="J50">
            <v>0.92</v>
          </cell>
          <cell r="K50">
            <v>0.92</v>
          </cell>
          <cell r="L50">
            <v>0.91954022988505746</v>
          </cell>
          <cell r="M50">
            <v>0.94477011494252872</v>
          </cell>
          <cell r="N50">
            <v>0.97</v>
          </cell>
          <cell r="O50">
            <v>0.97</v>
          </cell>
          <cell r="P50">
            <v>0.97</v>
          </cell>
          <cell r="Q50">
            <v>0.97</v>
          </cell>
          <cell r="R50">
            <v>0.98</v>
          </cell>
          <cell r="S50">
            <v>1</v>
          </cell>
          <cell r="T50">
            <v>1</v>
          </cell>
          <cell r="U50">
            <v>1</v>
          </cell>
          <cell r="V50">
            <v>1</v>
          </cell>
          <cell r="W50">
            <v>1</v>
          </cell>
          <cell r="X50">
            <v>1</v>
          </cell>
          <cell r="Y50">
            <v>1</v>
          </cell>
          <cell r="Z50">
            <v>1</v>
          </cell>
          <cell r="AA50">
            <v>1</v>
          </cell>
          <cell r="AB50">
            <v>0.96739130434782605</v>
          </cell>
        </row>
        <row r="51">
          <cell r="A51" t="str">
            <v>West Virginia</v>
          </cell>
          <cell r="B51">
            <v>48</v>
          </cell>
          <cell r="C51">
            <v>28</v>
          </cell>
          <cell r="D51">
            <v>15</v>
          </cell>
          <cell r="E51">
            <v>13</v>
          </cell>
          <cell r="F51">
            <v>20</v>
          </cell>
          <cell r="G51">
            <v>0</v>
          </cell>
          <cell r="H51">
            <v>0.68627450980392157</v>
          </cell>
          <cell r="I51">
            <v>0.74509803921568629</v>
          </cell>
          <cell r="J51">
            <v>0.75</v>
          </cell>
          <cell r="K51">
            <v>0.76470588235294112</v>
          </cell>
          <cell r="L51">
            <v>0.78431372549019607</v>
          </cell>
          <cell r="M51">
            <v>0.79215686274509811</v>
          </cell>
          <cell r="N51">
            <v>0.8</v>
          </cell>
          <cell r="O51">
            <v>0.82000000000000006</v>
          </cell>
          <cell r="P51">
            <v>0.84000000000000008</v>
          </cell>
          <cell r="Q51">
            <v>0.86</v>
          </cell>
          <cell r="R51">
            <v>0.86</v>
          </cell>
          <cell r="S51">
            <v>0.87</v>
          </cell>
          <cell r="T51">
            <v>0.88</v>
          </cell>
          <cell r="U51">
            <v>0.88</v>
          </cell>
          <cell r="V51">
            <v>0.88</v>
          </cell>
          <cell r="W51">
            <v>0.88</v>
          </cell>
          <cell r="X51">
            <v>0.88</v>
          </cell>
          <cell r="Y51">
            <v>0.88</v>
          </cell>
          <cell r="Z51">
            <v>0.88</v>
          </cell>
          <cell r="AA51">
            <v>0.89795918399999997</v>
          </cell>
          <cell r="AB51">
            <v>0.9375</v>
          </cell>
        </row>
        <row r="52">
          <cell r="A52" t="str">
            <v>Wisconsin</v>
          </cell>
          <cell r="B52">
            <v>126</v>
          </cell>
          <cell r="C52">
            <v>66</v>
          </cell>
          <cell r="D52">
            <v>50</v>
          </cell>
          <cell r="E52">
            <v>16</v>
          </cell>
          <cell r="F52">
            <v>58</v>
          </cell>
          <cell r="G52">
            <v>2</v>
          </cell>
          <cell r="H52">
            <v>0.83870967741935487</v>
          </cell>
          <cell r="I52">
            <v>0.91129032258064513</v>
          </cell>
          <cell r="J52">
            <v>0.93</v>
          </cell>
          <cell r="K52">
            <v>0.92741935483870963</v>
          </cell>
          <cell r="L52">
            <v>0.92741935483870963</v>
          </cell>
          <cell r="M52">
            <v>0.93870967741935485</v>
          </cell>
          <cell r="N52">
            <v>0.95</v>
          </cell>
          <cell r="O52">
            <v>0.95333333333333325</v>
          </cell>
          <cell r="P52">
            <v>0.95666666666666655</v>
          </cell>
          <cell r="Q52">
            <v>0.96</v>
          </cell>
          <cell r="R52">
            <v>0.96</v>
          </cell>
          <cell r="S52">
            <v>0.97</v>
          </cell>
          <cell r="T52">
            <v>0.98</v>
          </cell>
          <cell r="U52">
            <v>0.99</v>
          </cell>
          <cell r="V52">
            <v>0.99</v>
          </cell>
          <cell r="W52">
            <v>0.99</v>
          </cell>
          <cell r="X52">
            <v>0.99</v>
          </cell>
          <cell r="Y52">
            <v>0.99</v>
          </cell>
          <cell r="Z52">
            <v>0.99</v>
          </cell>
          <cell r="AA52">
            <v>0.97619047599999997</v>
          </cell>
          <cell r="AB52">
            <v>0.99206349206349209</v>
          </cell>
        </row>
        <row r="53">
          <cell r="A53" t="str">
            <v>Wyoming</v>
          </cell>
          <cell r="B53">
            <v>26</v>
          </cell>
          <cell r="C53">
            <v>10</v>
          </cell>
          <cell r="D53">
            <v>3</v>
          </cell>
          <cell r="E53">
            <v>7</v>
          </cell>
          <cell r="F53">
            <v>16</v>
          </cell>
          <cell r="G53">
            <v>0</v>
          </cell>
          <cell r="H53">
            <v>0.55555555555555558</v>
          </cell>
          <cell r="I53">
            <v>0.62962962962962965</v>
          </cell>
          <cell r="J53">
            <v>0.63</v>
          </cell>
          <cell r="K53">
            <v>0.66666666666666663</v>
          </cell>
          <cell r="L53">
            <v>0.66666666666666663</v>
          </cell>
          <cell r="M53">
            <v>0.68333333333333335</v>
          </cell>
          <cell r="N53">
            <v>0.7</v>
          </cell>
          <cell r="O53">
            <v>0.73666666666666669</v>
          </cell>
          <cell r="P53">
            <v>0.77333333333333343</v>
          </cell>
          <cell r="Q53">
            <v>0.81</v>
          </cell>
          <cell r="R53">
            <v>0.85</v>
          </cell>
          <cell r="S53">
            <v>0.87</v>
          </cell>
          <cell r="T53">
            <v>0.89</v>
          </cell>
          <cell r="U53">
            <v>0.89</v>
          </cell>
          <cell r="V53">
            <v>0.93</v>
          </cell>
          <cell r="W53">
            <v>0.93</v>
          </cell>
          <cell r="X53">
            <v>0.93</v>
          </cell>
          <cell r="Y53">
            <v>0.93</v>
          </cell>
          <cell r="Z53">
            <v>0.93</v>
          </cell>
          <cell r="AA53">
            <v>0.96296296299999995</v>
          </cell>
          <cell r="AB53">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8"/>
  <sheetViews>
    <sheetView tabSelected="1" workbookViewId="0">
      <selection sqref="A1:O1"/>
    </sheetView>
  </sheetViews>
  <sheetFormatPr defaultRowHeight="15" x14ac:dyDescent="0.25"/>
  <cols>
    <col min="1" max="1" width="16.85546875" bestFit="1" customWidth="1"/>
    <col min="2" max="2" width="9.28515625" bestFit="1" customWidth="1"/>
    <col min="3" max="3" width="9.28515625" customWidth="1"/>
    <col min="4" max="4" width="8.5703125" bestFit="1" customWidth="1"/>
    <col min="5" max="6" width="7.5703125" bestFit="1" customWidth="1"/>
    <col min="7" max="7" width="6.5703125" bestFit="1" customWidth="1"/>
    <col min="8" max="8" width="5.140625" bestFit="1" customWidth="1"/>
    <col min="9" max="9" width="5.5703125" bestFit="1" customWidth="1"/>
    <col min="10" max="10" width="6" bestFit="1" customWidth="1"/>
    <col min="11" max="11" width="6.140625" bestFit="1" customWidth="1"/>
    <col min="12" max="12" width="6" bestFit="1" customWidth="1"/>
    <col min="13" max="13" width="5.140625" bestFit="1" customWidth="1"/>
    <col min="14" max="15" width="7.85546875" bestFit="1" customWidth="1"/>
    <col min="16" max="16" width="9.140625" customWidth="1"/>
    <col min="17" max="17" width="16.7109375" hidden="1" customWidth="1"/>
    <col min="18" max="18" width="0" hidden="1" customWidth="1"/>
    <col min="19" max="19" width="6.7109375" hidden="1" customWidth="1"/>
    <col min="20" max="20" width="5.5703125" hidden="1" customWidth="1"/>
    <col min="21" max="21" width="5.85546875" hidden="1" customWidth="1"/>
    <col min="22" max="22" width="6.140625" hidden="1" customWidth="1"/>
    <col min="23" max="23" width="6.28515625" hidden="1" customWidth="1"/>
    <col min="24" max="25" width="6.42578125" hidden="1" customWidth="1"/>
    <col min="26" max="27" width="6" hidden="1" customWidth="1"/>
    <col min="28" max="28" width="5.85546875" hidden="1" customWidth="1"/>
    <col min="29" max="29" width="6.5703125" hidden="1" customWidth="1"/>
    <col min="30" max="30" width="6.140625" hidden="1" customWidth="1"/>
    <col min="31" max="31" width="7" hidden="1" customWidth="1"/>
    <col min="32" max="32" width="3.42578125" hidden="1" customWidth="1"/>
    <col min="33" max="33" width="5.7109375" hidden="1" customWidth="1"/>
    <col min="34" max="34" width="0" hidden="1" customWidth="1"/>
    <col min="35" max="35" width="16.85546875" hidden="1" customWidth="1"/>
    <col min="36" max="36" width="0" hidden="1" customWidth="1"/>
    <col min="37" max="37" width="6.7109375" hidden="1" customWidth="1"/>
    <col min="38" max="38" width="5.5703125" hidden="1" customWidth="1"/>
    <col min="39" max="39" width="5.85546875" hidden="1" customWidth="1"/>
    <col min="40" max="40" width="6.140625" hidden="1" customWidth="1"/>
    <col min="41" max="42" width="6.42578125" hidden="1" customWidth="1"/>
    <col min="43" max="45" width="6" hidden="1" customWidth="1"/>
    <col min="46" max="46" width="5.85546875" hidden="1" customWidth="1"/>
    <col min="47" max="47" width="6.5703125" hidden="1" customWidth="1"/>
    <col min="48" max="48" width="6.140625" hidden="1" customWidth="1"/>
    <col min="49" max="49" width="6.5703125" hidden="1" customWidth="1"/>
    <col min="50" max="50" width="6.7109375" hidden="1" customWidth="1"/>
    <col min="51" max="51" width="3" hidden="1" customWidth="1"/>
    <col min="52" max="52" width="5.7109375" hidden="1" customWidth="1"/>
  </cols>
  <sheetData>
    <row r="1" spans="1:52" ht="17.25" x14ac:dyDescent="0.25">
      <c r="A1" s="1" t="s">
        <v>0</v>
      </c>
      <c r="B1" s="2"/>
      <c r="C1" s="2"/>
      <c r="D1" s="2"/>
      <c r="E1" s="2"/>
      <c r="F1" s="2"/>
      <c r="G1" s="2"/>
      <c r="H1" s="2"/>
      <c r="I1" s="2"/>
      <c r="J1" s="2"/>
      <c r="K1" s="2"/>
      <c r="L1" s="2"/>
      <c r="M1" s="2"/>
      <c r="N1" s="2"/>
      <c r="O1" s="2"/>
      <c r="Q1" s="3" t="s">
        <v>1</v>
      </c>
      <c r="R1" s="4"/>
      <c r="S1" s="4"/>
      <c r="T1" s="4"/>
      <c r="U1" s="4"/>
      <c r="V1" s="4"/>
      <c r="W1" s="4"/>
      <c r="X1" s="4"/>
      <c r="Y1" s="4"/>
      <c r="Z1" s="4"/>
      <c r="AA1" s="4"/>
      <c r="AB1" s="4"/>
      <c r="AC1" s="4"/>
      <c r="AD1" s="4"/>
      <c r="AE1" s="4"/>
      <c r="AF1" s="4"/>
      <c r="AG1" s="4"/>
      <c r="AI1" s="3" t="s">
        <v>2</v>
      </c>
      <c r="AJ1" s="4"/>
      <c r="AK1" s="4"/>
      <c r="AL1" s="4"/>
      <c r="AM1" s="4"/>
      <c r="AN1" s="4"/>
      <c r="AO1" s="4"/>
      <c r="AP1" s="4"/>
      <c r="AQ1" s="4"/>
      <c r="AR1" s="4"/>
      <c r="AS1" s="4"/>
      <c r="AT1" s="4"/>
      <c r="AU1" s="4"/>
      <c r="AV1" s="4"/>
      <c r="AW1" s="4"/>
      <c r="AX1" s="4"/>
      <c r="AY1" s="4"/>
      <c r="AZ1" s="4"/>
    </row>
    <row r="2" spans="1:52" ht="36.75" customHeight="1" thickBot="1" x14ac:dyDescent="0.3">
      <c r="A2" s="5" t="s">
        <v>3</v>
      </c>
      <c r="B2" s="6" t="s">
        <v>4</v>
      </c>
      <c r="C2" s="7" t="s">
        <v>5</v>
      </c>
      <c r="D2" s="7" t="s">
        <v>6</v>
      </c>
      <c r="E2" s="7" t="s">
        <v>7</v>
      </c>
      <c r="F2" s="7" t="s">
        <v>8</v>
      </c>
      <c r="G2" s="7" t="s">
        <v>9</v>
      </c>
      <c r="H2" s="8" t="s">
        <v>10</v>
      </c>
      <c r="I2" s="7" t="s">
        <v>11</v>
      </c>
      <c r="J2" s="7" t="s">
        <v>12</v>
      </c>
      <c r="K2" s="7" t="s">
        <v>13</v>
      </c>
      <c r="L2" s="7" t="s">
        <v>14</v>
      </c>
      <c r="M2" s="7" t="s">
        <v>10</v>
      </c>
      <c r="N2" s="7" t="s">
        <v>15</v>
      </c>
      <c r="O2" s="7" t="s">
        <v>16</v>
      </c>
      <c r="Q2" s="9" t="s">
        <v>3</v>
      </c>
      <c r="R2" s="10" t="s">
        <v>17</v>
      </c>
      <c r="S2" s="11" t="e">
        <f>#REF!</f>
        <v>#REF!</v>
      </c>
      <c r="T2" s="11" t="e">
        <f>#REF!</f>
        <v>#REF!</v>
      </c>
      <c r="U2" s="11" t="e">
        <f>#REF!</f>
        <v>#REF!</v>
      </c>
      <c r="V2" s="11" t="e">
        <f>#REF!</f>
        <v>#REF!</v>
      </c>
      <c r="W2" s="11" t="e">
        <f>#REF!</f>
        <v>#REF!</v>
      </c>
      <c r="X2" s="11" t="e">
        <f>#REF!</f>
        <v>#REF!</v>
      </c>
      <c r="Y2" s="11" t="e">
        <f>#REF!</f>
        <v>#REF!</v>
      </c>
      <c r="Z2" s="11" t="e">
        <f>#REF!</f>
        <v>#REF!</v>
      </c>
      <c r="AA2" s="11" t="e">
        <f>#REF!</f>
        <v>#REF!</v>
      </c>
      <c r="AB2" s="11" t="e">
        <f>#REF!</f>
        <v>#REF!</v>
      </c>
      <c r="AC2" s="11" t="e">
        <f>#REF!</f>
        <v>#REF!</v>
      </c>
      <c r="AD2" s="11" t="e">
        <f>#REF!</f>
        <v>#REF!</v>
      </c>
      <c r="AE2" s="11" t="e">
        <f>#REF!</f>
        <v>#REF!</v>
      </c>
      <c r="AF2" s="12"/>
      <c r="AG2" s="13" t="s">
        <v>18</v>
      </c>
      <c r="AI2" s="9" t="s">
        <v>3</v>
      </c>
      <c r="AJ2" s="10" t="s">
        <v>17</v>
      </c>
      <c r="AK2" s="14" t="e">
        <f>#REF!</f>
        <v>#REF!</v>
      </c>
      <c r="AL2" s="11" t="e">
        <f>#REF!</f>
        <v>#REF!</v>
      </c>
      <c r="AM2" s="11" t="e">
        <f>#REF!</f>
        <v>#REF!</v>
      </c>
      <c r="AN2" s="11" t="e">
        <f>#REF!</f>
        <v>#REF!</v>
      </c>
      <c r="AO2" s="11" t="e">
        <f>#REF!</f>
        <v>#REF!</v>
      </c>
      <c r="AP2" s="11" t="e">
        <f>#REF!</f>
        <v>#REF!</v>
      </c>
      <c r="AQ2" s="11" t="e">
        <f>#REF!</f>
        <v>#REF!</v>
      </c>
      <c r="AR2" s="11" t="e">
        <f>#REF!</f>
        <v>#REF!</v>
      </c>
      <c r="AS2" s="11" t="e">
        <f>#REF!</f>
        <v>#REF!</v>
      </c>
      <c r="AT2" s="11" t="e">
        <f>#REF!</f>
        <v>#REF!</v>
      </c>
      <c r="AU2" s="11" t="e">
        <f>#REF!</f>
        <v>#REF!</v>
      </c>
      <c r="AV2" s="11" t="e">
        <f>#REF!</f>
        <v>#REF!</v>
      </c>
      <c r="AW2" s="11" t="e">
        <f>#REF!</f>
        <v>#REF!</v>
      </c>
      <c r="AX2" s="15" t="e">
        <f>#REF!</f>
        <v>#REF!</v>
      </c>
      <c r="AY2" s="12"/>
      <c r="AZ2" s="16" t="s">
        <v>18</v>
      </c>
    </row>
    <row r="3" spans="1:52" x14ac:dyDescent="0.25">
      <c r="A3" s="17" t="s">
        <v>19</v>
      </c>
      <c r="B3" s="18">
        <f>VLOOKUP(A3,'[1]Professionals Historical Data'!$A$1:$Z$53,2,FALSE)</f>
        <v>725406</v>
      </c>
      <c r="C3" s="18">
        <f>VLOOKUP($A$3,'[1]Professionals Historical Data'!$A$1:$Z$53,3,FALSE)</f>
        <v>306388</v>
      </c>
      <c r="D3" s="18">
        <f>VLOOKUP($A$3,'[1]Professionals Historical Data'!$A$1:$Z$53,4,FALSE)</f>
        <v>592986</v>
      </c>
      <c r="E3" s="18">
        <f>VLOOKUP($A$3,'[1]Professionals Historical Data'!$A$1:$Z$53,5,FALSE)</f>
        <v>78348</v>
      </c>
      <c r="F3" s="18">
        <f>VLOOKUP($A$3,'[1]Professionals Historical Data'!$A$1:$Z$53,6,FALSE)</f>
        <v>54128</v>
      </c>
      <c r="G3" s="19">
        <f>VLOOKUP($A3,'[1]Professionals Historical Data'!$A$1:$Z$53,7,FALSE)</f>
        <v>0.22341247002065129</v>
      </c>
      <c r="H3" s="20"/>
      <c r="I3" s="19">
        <f>VLOOKUP($A$3,'[1]Professionals Historical Data'!$A$1:$Z$53,13,FALSE)</f>
        <v>0.36941176470588227</v>
      </c>
      <c r="J3" s="19">
        <f>VLOOKUP($A$3,'[1]Professionals Historical Data'!$A$1:$Z$53,19,FALSE)</f>
        <v>0.47</v>
      </c>
      <c r="K3" s="19">
        <f>VLOOKUP($A$3,'[1]Professionals Historical Data'!$A$1:$Z$53,25,FALSE)</f>
        <v>0.56000000000000005</v>
      </c>
      <c r="L3" s="19">
        <f>VLOOKUP($A$3,'[1]Professionals Historical Data'!$A$1:$Z$53,26,FALSE)</f>
        <v>0.5692839596033118</v>
      </c>
      <c r="M3" s="20"/>
      <c r="N3" s="21">
        <f>(J3-G3)/G3</f>
        <v>1.1037321683814481</v>
      </c>
      <c r="O3" s="21">
        <f>(L3-J3)/J3</f>
        <v>0.211242467241089</v>
      </c>
      <c r="Q3" s="22" t="s">
        <v>20</v>
      </c>
      <c r="R3" s="23" t="e">
        <f>#REF!</f>
        <v>#REF!</v>
      </c>
      <c r="S3" s="24" t="e">
        <f>RANK(#REF!,#REF!,0)</f>
        <v>#REF!</v>
      </c>
      <c r="T3" s="24" t="e">
        <f>RANK(#REF!,#REF!,0)</f>
        <v>#REF!</v>
      </c>
      <c r="U3" s="24" t="e">
        <f>RANK(#REF!,#REF!,0)</f>
        <v>#REF!</v>
      </c>
      <c r="V3" s="24" t="e">
        <f>RANK(#REF!,#REF!,0)</f>
        <v>#REF!</v>
      </c>
      <c r="W3" s="24" t="e">
        <f>RANK(#REF!,#REF!,0)</f>
        <v>#REF!</v>
      </c>
      <c r="X3" s="24" t="e">
        <f>RANK(#REF!,#REF!,0)</f>
        <v>#REF!</v>
      </c>
      <c r="Y3" s="24" t="e">
        <f>RANK(#REF!,#REF!,0)</f>
        <v>#REF!</v>
      </c>
      <c r="Z3" s="24" t="e">
        <f>RANK(#REF!,#REF!,0)</f>
        <v>#REF!</v>
      </c>
      <c r="AA3" s="24" t="e">
        <f>RANK(#REF!,#REF!,0)</f>
        <v>#REF!</v>
      </c>
      <c r="AB3" s="24" t="e">
        <f>RANK(#REF!,#REF!,0)</f>
        <v>#REF!</v>
      </c>
      <c r="AC3" s="24" t="e">
        <f>RANK(#REF!,#REF!,0)</f>
        <v>#REF!</v>
      </c>
      <c r="AD3" s="24" t="e">
        <f>RANK(#REF!,#REF!,0)</f>
        <v>#REF!</v>
      </c>
      <c r="AE3" s="24" t="e">
        <f>RANK(#REF!,#REF!,0)</f>
        <v>#REF!</v>
      </c>
      <c r="AF3" s="25"/>
      <c r="AG3" s="26" t="e">
        <f>S3-AE3</f>
        <v>#REF!</v>
      </c>
      <c r="AI3" s="27" t="s">
        <v>19</v>
      </c>
      <c r="AJ3" s="28" t="e">
        <f>#REF!</f>
        <v>#REF!</v>
      </c>
      <c r="AK3" s="29" t="e">
        <f>#REF!</f>
        <v>#REF!</v>
      </c>
      <c r="AL3" s="29" t="e">
        <f>#REF!-#REF!</f>
        <v>#REF!</v>
      </c>
      <c r="AM3" s="29" t="e">
        <f>#REF!-#REF!</f>
        <v>#REF!</v>
      </c>
      <c r="AN3" s="29" t="e">
        <f>#REF!-#REF!</f>
        <v>#REF!</v>
      </c>
      <c r="AO3" s="29" t="e">
        <f>#REF!-#REF!</f>
        <v>#REF!</v>
      </c>
      <c r="AP3" s="29" t="e">
        <f>#REF!-#REF!</f>
        <v>#REF!</v>
      </c>
      <c r="AQ3" s="29" t="e">
        <f>#REF!-#REF!</f>
        <v>#REF!</v>
      </c>
      <c r="AR3" s="29" t="e">
        <f>#REF!-#REF!</f>
        <v>#REF!</v>
      </c>
      <c r="AS3" s="29" t="e">
        <f>#REF!-#REF!</f>
        <v>#REF!</v>
      </c>
      <c r="AT3" s="29" t="e">
        <f>#REF!-#REF!</f>
        <v>#REF!</v>
      </c>
      <c r="AU3" s="29" t="e">
        <f>#REF!-#REF!</f>
        <v>#REF!</v>
      </c>
      <c r="AV3" s="29" t="e">
        <f>#REF!-#REF!</f>
        <v>#REF!</v>
      </c>
      <c r="AW3" s="29" t="e">
        <f>#REF!-#REF!</f>
        <v>#REF!</v>
      </c>
      <c r="AX3" s="29" t="e">
        <f>#REF!</f>
        <v>#REF!</v>
      </c>
      <c r="AY3" s="30"/>
      <c r="AZ3" s="31" t="e">
        <f>AX3-AK3</f>
        <v>#REF!</v>
      </c>
    </row>
    <row r="4" spans="1:52" x14ac:dyDescent="0.25">
      <c r="A4" s="32" t="s">
        <v>20</v>
      </c>
      <c r="B4" s="33">
        <f>VLOOKUP($A4,'[1]Professionals Historical Data'!$A$1:$Z$53,2,FALSE)</f>
        <v>9488</v>
      </c>
      <c r="C4" s="33">
        <f>VLOOKUP($A4,'[1]Professionals Historical Data'!$A$1:$Z$53,3,FALSE)</f>
        <v>4061</v>
      </c>
      <c r="D4" s="33">
        <f>VLOOKUP($A4,'[1]Professionals Historical Data'!$A$1:$Z$53,4,FALSE)</f>
        <v>7925</v>
      </c>
      <c r="E4" s="33">
        <f>VLOOKUP($A4,'[1]Professionals Historical Data'!$A$1:$Z$53,5,FALSE)</f>
        <v>1239</v>
      </c>
      <c r="F4" s="33">
        <f>VLOOKUP($A4,'[1]Professionals Historical Data'!$A$1:$Z$53,6,FALSE)</f>
        <v>324</v>
      </c>
      <c r="G4" s="34">
        <f>VLOOKUP($A4,'[1]Professionals Historical Data'!$A$1:$Z$53,7,FALSE)</f>
        <v>0.26425662966867158</v>
      </c>
      <c r="H4" s="35">
        <f>RANK(G4,G$4:G$54,0)</f>
        <v>13</v>
      </c>
      <c r="I4" s="34">
        <f>VLOOKUP($A4,'[1]Professionals Historical Data'!$A$1:$Z$53,13,FALSE)</f>
        <v>0.38</v>
      </c>
      <c r="J4" s="34">
        <f>VLOOKUP($A4,'[1]Professionals Historical Data'!$A$1:$Z$53,19,FALSE)</f>
        <v>0.46</v>
      </c>
      <c r="K4" s="34">
        <f>VLOOKUP($A4,'[1]Professionals Historical Data'!$A$1:$Z$53,25,FALSE)</f>
        <v>0.54985244519392917</v>
      </c>
      <c r="L4" s="34">
        <f>VLOOKUP($A4,'[1]Professionals Historical Data'!$A$1:$Z$53,26,FALSE)</f>
        <v>0.5845278246205734</v>
      </c>
      <c r="M4" s="35">
        <f>RANK(L4,L$4:L$54,0)</f>
        <v>22</v>
      </c>
      <c r="N4" s="34">
        <f>(J4-G4)/G4</f>
        <v>0.74073210793899114</v>
      </c>
      <c r="O4" s="34">
        <f>(L4-J4)/J4</f>
        <v>0.27071266221863777</v>
      </c>
      <c r="Q4" s="36" t="s">
        <v>21</v>
      </c>
      <c r="R4" s="23" t="e">
        <f>#REF!</f>
        <v>#REF!</v>
      </c>
      <c r="S4" s="24" t="e">
        <f>RANK(#REF!,#REF!,0)</f>
        <v>#REF!</v>
      </c>
      <c r="T4" s="24" t="e">
        <f>RANK(#REF!,#REF!,0)</f>
        <v>#REF!</v>
      </c>
      <c r="U4" s="24" t="e">
        <f>RANK(#REF!,#REF!,0)</f>
        <v>#REF!</v>
      </c>
      <c r="V4" s="24" t="e">
        <f>RANK(#REF!,#REF!,0)</f>
        <v>#REF!</v>
      </c>
      <c r="W4" s="24" t="e">
        <f>RANK(#REF!,#REF!,0)</f>
        <v>#REF!</v>
      </c>
      <c r="X4" s="24" t="e">
        <f>RANK(#REF!,#REF!,0)</f>
        <v>#REF!</v>
      </c>
      <c r="Y4" s="24" t="e">
        <f>RANK(#REF!,#REF!,0)</f>
        <v>#REF!</v>
      </c>
      <c r="Z4" s="24" t="e">
        <f>RANK(#REF!,#REF!,0)</f>
        <v>#REF!</v>
      </c>
      <c r="AA4" s="24" t="e">
        <f>RANK(#REF!,#REF!,0)</f>
        <v>#REF!</v>
      </c>
      <c r="AB4" s="24" t="e">
        <f>RANK(#REF!,#REF!,0)</f>
        <v>#REF!</v>
      </c>
      <c r="AC4" s="24" t="e">
        <f>RANK(#REF!,#REF!,0)</f>
        <v>#REF!</v>
      </c>
      <c r="AD4" s="24" t="e">
        <f>RANK(#REF!,#REF!,0)</f>
        <v>#REF!</v>
      </c>
      <c r="AE4" s="24" t="e">
        <f>RANK(#REF!,#REF!,0)</f>
        <v>#REF!</v>
      </c>
      <c r="AF4" s="25"/>
      <c r="AG4" s="26" t="e">
        <f t="shared" ref="AG4:AG53" si="0">S4-AE4</f>
        <v>#REF!</v>
      </c>
      <c r="AI4" s="22" t="s">
        <v>20</v>
      </c>
      <c r="AJ4" s="23" t="e">
        <f>#REF!</f>
        <v>#REF!</v>
      </c>
      <c r="AK4" s="37" t="e">
        <f>#REF!</f>
        <v>#REF!</v>
      </c>
      <c r="AL4" s="38" t="e">
        <f>#REF!-#REF!</f>
        <v>#REF!</v>
      </c>
      <c r="AM4" s="38" t="e">
        <f>#REF!-#REF!</f>
        <v>#REF!</v>
      </c>
      <c r="AN4" s="38" t="e">
        <f>#REF!-#REF!</f>
        <v>#REF!</v>
      </c>
      <c r="AO4" s="38" t="e">
        <f>#REF!-#REF!</f>
        <v>#REF!</v>
      </c>
      <c r="AP4" s="38" t="e">
        <f>#REF!-#REF!</f>
        <v>#REF!</v>
      </c>
      <c r="AQ4" s="38" t="e">
        <f>#REF!-#REF!</f>
        <v>#REF!</v>
      </c>
      <c r="AR4" s="38" t="e">
        <f>#REF!-#REF!</f>
        <v>#REF!</v>
      </c>
      <c r="AS4" s="38" t="e">
        <f>#REF!-#REF!</f>
        <v>#REF!</v>
      </c>
      <c r="AT4" s="38" t="e">
        <f>#REF!-#REF!</f>
        <v>#REF!</v>
      </c>
      <c r="AU4" s="38" t="e">
        <f>#REF!-#REF!</f>
        <v>#REF!</v>
      </c>
      <c r="AV4" s="38" t="e">
        <f>#REF!-#REF!</f>
        <v>#REF!</v>
      </c>
      <c r="AW4" s="38" t="e">
        <f>#REF!-#REF!</f>
        <v>#REF!</v>
      </c>
      <c r="AX4" s="39" t="e">
        <f>#REF!</f>
        <v>#REF!</v>
      </c>
      <c r="AY4" s="25"/>
      <c r="AZ4" s="40" t="e">
        <f>AX4-AK4</f>
        <v>#REF!</v>
      </c>
    </row>
    <row r="5" spans="1:52" x14ac:dyDescent="0.25">
      <c r="A5" s="32" t="s">
        <v>21</v>
      </c>
      <c r="B5" s="33">
        <f>VLOOKUP(A5,'[1]Professionals Historical Data'!$A$1:$Z$53,2,FALSE)</f>
        <v>1997</v>
      </c>
      <c r="C5" s="33">
        <f>VLOOKUP($A5,'[1]Professionals Historical Data'!$A$1:$Z$53,3,FALSE)</f>
        <v>1036</v>
      </c>
      <c r="D5" s="33">
        <f>VLOOKUP($A5,'[1]Professionals Historical Data'!$A$1:$Z$53,4,FALSE)</f>
        <v>1434</v>
      </c>
      <c r="E5" s="33">
        <f>VLOOKUP($A5,'[1]Professionals Historical Data'!$A$1:$Z$53,5,FALSE)</f>
        <v>295</v>
      </c>
      <c r="F5" s="33">
        <f>VLOOKUP($A5,'[1]Professionals Historical Data'!$A$1:$Z$53,6,FALSE)</f>
        <v>268</v>
      </c>
      <c r="G5" s="34">
        <f>VLOOKUP($A5,'[1]Professionals Historical Data'!$A$1:$Z$53,7,FALSE)</f>
        <v>0.16455368693402328</v>
      </c>
      <c r="H5" s="35">
        <f t="shared" ref="H5:H54" si="1">RANK(G5,G$4:G$54,0)</f>
        <v>39</v>
      </c>
      <c r="I5" s="34">
        <f>VLOOKUP($A5,'[1]Professionals Historical Data'!$A$1:$Z$53,13,FALSE)</f>
        <v>0.24</v>
      </c>
      <c r="J5" s="34">
        <f>VLOOKUP($A5,'[1]Professionals Historical Data'!$A$1:$Z$53,19,FALSE)</f>
        <v>0.34</v>
      </c>
      <c r="K5" s="34">
        <f>VLOOKUP($A5,'[1]Professionals Historical Data'!$A$1:$Z$53,25,FALSE)</f>
        <v>0.41612418627941911</v>
      </c>
      <c r="L5" s="34">
        <f>VLOOKUP($A5,'[1]Professionals Historical Data'!$A$1:$Z$53,26,FALSE)</f>
        <v>0.48773159739609412</v>
      </c>
      <c r="M5" s="35">
        <f t="shared" ref="M5:M54" si="2">RANK(L5,L$4:L$54,0)</f>
        <v>42</v>
      </c>
      <c r="N5" s="34">
        <f t="shared" ref="N5:N54" si="3">(J5-G5)/G5</f>
        <v>1.0661949685534593</v>
      </c>
      <c r="O5" s="34">
        <f t="shared" ref="O5:O54" si="4">(L5-J5)/J5</f>
        <v>0.43450469822380611</v>
      </c>
      <c r="Q5" s="36" t="s">
        <v>22</v>
      </c>
      <c r="R5" s="23" t="e">
        <f>#REF!</f>
        <v>#REF!</v>
      </c>
      <c r="S5" s="24" t="e">
        <f>RANK(#REF!,#REF!,0)</f>
        <v>#REF!</v>
      </c>
      <c r="T5" s="24" t="e">
        <f>RANK(#REF!,#REF!,0)</f>
        <v>#REF!</v>
      </c>
      <c r="U5" s="24" t="e">
        <f>RANK(#REF!,#REF!,0)</f>
        <v>#REF!</v>
      </c>
      <c r="V5" s="24" t="e">
        <f>RANK(#REF!,#REF!,0)</f>
        <v>#REF!</v>
      </c>
      <c r="W5" s="24" t="e">
        <f>RANK(#REF!,#REF!,0)</f>
        <v>#REF!</v>
      </c>
      <c r="X5" s="24" t="e">
        <f>RANK(#REF!,#REF!,0)</f>
        <v>#REF!</v>
      </c>
      <c r="Y5" s="24" t="e">
        <f>RANK(#REF!,#REF!,0)</f>
        <v>#REF!</v>
      </c>
      <c r="Z5" s="24" t="e">
        <f>RANK(#REF!,#REF!,0)</f>
        <v>#REF!</v>
      </c>
      <c r="AA5" s="24" t="e">
        <f>RANK(#REF!,#REF!,0)</f>
        <v>#REF!</v>
      </c>
      <c r="AB5" s="24" t="e">
        <f>RANK(#REF!,#REF!,0)</f>
        <v>#REF!</v>
      </c>
      <c r="AC5" s="24" t="e">
        <f>RANK(#REF!,#REF!,0)</f>
        <v>#REF!</v>
      </c>
      <c r="AD5" s="24" t="e">
        <f>RANK(#REF!,#REF!,0)</f>
        <v>#REF!</v>
      </c>
      <c r="AE5" s="24" t="e">
        <f>RANK(#REF!,#REF!,0)</f>
        <v>#REF!</v>
      </c>
      <c r="AF5" s="25"/>
      <c r="AG5" s="26" t="e">
        <f t="shared" si="0"/>
        <v>#REF!</v>
      </c>
      <c r="AI5" s="36" t="s">
        <v>21</v>
      </c>
      <c r="AJ5" s="23" t="e">
        <f>#REF!</f>
        <v>#REF!</v>
      </c>
      <c r="AK5" s="37" t="e">
        <f>#REF!</f>
        <v>#REF!</v>
      </c>
      <c r="AL5" s="38" t="e">
        <f>#REF!-#REF!</f>
        <v>#REF!</v>
      </c>
      <c r="AM5" s="38" t="e">
        <f>#REF!-#REF!</f>
        <v>#REF!</v>
      </c>
      <c r="AN5" s="38" t="e">
        <f>#REF!-#REF!</f>
        <v>#REF!</v>
      </c>
      <c r="AO5" s="38" t="e">
        <f>#REF!-#REF!</f>
        <v>#REF!</v>
      </c>
      <c r="AP5" s="38" t="e">
        <f>#REF!-#REF!</f>
        <v>#REF!</v>
      </c>
      <c r="AQ5" s="38" t="e">
        <f>#REF!-#REF!</f>
        <v>#REF!</v>
      </c>
      <c r="AR5" s="38" t="e">
        <f>#REF!-#REF!</f>
        <v>#REF!</v>
      </c>
      <c r="AS5" s="38" t="e">
        <f>#REF!-#REF!</f>
        <v>#REF!</v>
      </c>
      <c r="AT5" s="38" t="e">
        <f>#REF!-#REF!</f>
        <v>#REF!</v>
      </c>
      <c r="AU5" s="38" t="e">
        <f>#REF!-#REF!</f>
        <v>#REF!</v>
      </c>
      <c r="AV5" s="38" t="e">
        <f>#REF!-#REF!</f>
        <v>#REF!</v>
      </c>
      <c r="AW5" s="38" t="e">
        <f>#REF!-#REF!</f>
        <v>#REF!</v>
      </c>
      <c r="AX5" s="39" t="e">
        <f>#REF!</f>
        <v>#REF!</v>
      </c>
      <c r="AY5" s="25"/>
      <c r="AZ5" s="40" t="e">
        <f t="shared" ref="AZ5:AZ54" si="5">AX5-AK5</f>
        <v>#REF!</v>
      </c>
    </row>
    <row r="6" spans="1:52" x14ac:dyDescent="0.25">
      <c r="A6" s="32" t="s">
        <v>22</v>
      </c>
      <c r="B6" s="33">
        <f>VLOOKUP(A6,'[1]Professionals Historical Data'!$A$1:$Z$53,2,FALSE)</f>
        <v>14446</v>
      </c>
      <c r="C6" s="33">
        <f>VLOOKUP($A6,'[1]Professionals Historical Data'!$A$1:$Z$53,3,FALSE)</f>
        <v>5931</v>
      </c>
      <c r="D6" s="33">
        <f>VLOOKUP($A6,'[1]Professionals Historical Data'!$A$1:$Z$53,4,FALSE)</f>
        <v>11265</v>
      </c>
      <c r="E6" s="33">
        <f>VLOOKUP($A6,'[1]Professionals Historical Data'!$A$1:$Z$53,5,FALSE)</f>
        <v>1782</v>
      </c>
      <c r="F6" s="33">
        <f>VLOOKUP($A6,'[1]Professionals Historical Data'!$A$1:$Z$53,6,FALSE)</f>
        <v>1401</v>
      </c>
      <c r="G6" s="34">
        <f>VLOOKUP($A6,'[1]Professionals Historical Data'!$A$1:$Z$53,7,FALSE)</f>
        <v>0.19277578360104103</v>
      </c>
      <c r="H6" s="35">
        <f t="shared" si="1"/>
        <v>34</v>
      </c>
      <c r="I6" s="34">
        <f>VLOOKUP($A6,'[1]Professionals Historical Data'!$A$1:$Z$53,13,FALSE)</f>
        <v>0.33</v>
      </c>
      <c r="J6" s="34">
        <f>VLOOKUP($A6,'[1]Professionals Historical Data'!$A$1:$Z$53,19,FALSE)</f>
        <v>0.4</v>
      </c>
      <c r="K6" s="34">
        <f>VLOOKUP($A6,'[1]Professionals Historical Data'!$A$1:$Z$53,25,FALSE)</f>
        <v>0.47528727675481103</v>
      </c>
      <c r="L6" s="34">
        <f>VLOOKUP($A6,'[1]Professionals Historical Data'!$A$1:$Z$53,26,FALSE)</f>
        <v>0.50879136093036137</v>
      </c>
      <c r="M6" s="35">
        <f t="shared" si="2"/>
        <v>40</v>
      </c>
      <c r="N6" s="34">
        <f t="shared" si="3"/>
        <v>1.074949418064977</v>
      </c>
      <c r="O6" s="34">
        <f t="shared" si="4"/>
        <v>0.27197840232590337</v>
      </c>
      <c r="Q6" s="36" t="s">
        <v>23</v>
      </c>
      <c r="R6" s="23" t="e">
        <f>#REF!</f>
        <v>#REF!</v>
      </c>
      <c r="S6" s="24" t="e">
        <f>RANK(#REF!,#REF!,0)</f>
        <v>#REF!</v>
      </c>
      <c r="T6" s="24" t="e">
        <f>RANK(#REF!,#REF!,0)</f>
        <v>#REF!</v>
      </c>
      <c r="U6" s="24" t="e">
        <f>RANK(#REF!,#REF!,0)</f>
        <v>#REF!</v>
      </c>
      <c r="V6" s="24" t="e">
        <f>RANK(#REF!,#REF!,0)</f>
        <v>#REF!</v>
      </c>
      <c r="W6" s="24" t="e">
        <f>RANK(#REF!,#REF!,0)</f>
        <v>#REF!</v>
      </c>
      <c r="X6" s="24" t="e">
        <f>RANK(#REF!,#REF!,0)</f>
        <v>#REF!</v>
      </c>
      <c r="Y6" s="24" t="e">
        <f>RANK(#REF!,#REF!,0)</f>
        <v>#REF!</v>
      </c>
      <c r="Z6" s="24" t="e">
        <f>RANK(#REF!,#REF!,0)</f>
        <v>#REF!</v>
      </c>
      <c r="AA6" s="24" t="e">
        <f>RANK(#REF!,#REF!,0)</f>
        <v>#REF!</v>
      </c>
      <c r="AB6" s="24" t="e">
        <f>RANK(#REF!,#REF!,0)</f>
        <v>#REF!</v>
      </c>
      <c r="AC6" s="24" t="e">
        <f>RANK(#REF!,#REF!,0)</f>
        <v>#REF!</v>
      </c>
      <c r="AD6" s="24" t="e">
        <f>RANK(#REF!,#REF!,0)</f>
        <v>#REF!</v>
      </c>
      <c r="AE6" s="24" t="e">
        <f>RANK(#REF!,#REF!,0)</f>
        <v>#REF!</v>
      </c>
      <c r="AF6" s="25"/>
      <c r="AG6" s="26" t="e">
        <f t="shared" si="0"/>
        <v>#REF!</v>
      </c>
      <c r="AI6" s="36" t="s">
        <v>22</v>
      </c>
      <c r="AJ6" s="23" t="e">
        <f>#REF!</f>
        <v>#REF!</v>
      </c>
      <c r="AK6" s="37" t="e">
        <f>#REF!</f>
        <v>#REF!</v>
      </c>
      <c r="AL6" s="38" t="e">
        <f>#REF!-#REF!</f>
        <v>#REF!</v>
      </c>
      <c r="AM6" s="38" t="e">
        <f>#REF!-#REF!</f>
        <v>#REF!</v>
      </c>
      <c r="AN6" s="38" t="e">
        <f>#REF!-#REF!</f>
        <v>#REF!</v>
      </c>
      <c r="AO6" s="38" t="e">
        <f>#REF!-#REF!</f>
        <v>#REF!</v>
      </c>
      <c r="AP6" s="38" t="e">
        <f>#REF!-#REF!</f>
        <v>#REF!</v>
      </c>
      <c r="AQ6" s="38" t="e">
        <f>#REF!-#REF!</f>
        <v>#REF!</v>
      </c>
      <c r="AR6" s="38" t="e">
        <f>#REF!-#REF!</f>
        <v>#REF!</v>
      </c>
      <c r="AS6" s="38" t="e">
        <f>#REF!-#REF!</f>
        <v>#REF!</v>
      </c>
      <c r="AT6" s="38" t="e">
        <f>#REF!-#REF!</f>
        <v>#REF!</v>
      </c>
      <c r="AU6" s="38" t="e">
        <f>#REF!-#REF!</f>
        <v>#REF!</v>
      </c>
      <c r="AV6" s="38" t="e">
        <f>#REF!-#REF!</f>
        <v>#REF!</v>
      </c>
      <c r="AW6" s="38" t="e">
        <f>#REF!-#REF!</f>
        <v>#REF!</v>
      </c>
      <c r="AX6" s="39" t="e">
        <f>#REF!</f>
        <v>#REF!</v>
      </c>
      <c r="AY6" s="25"/>
      <c r="AZ6" s="40" t="e">
        <f t="shared" si="5"/>
        <v>#REF!</v>
      </c>
    </row>
    <row r="7" spans="1:52" x14ac:dyDescent="0.25">
      <c r="A7" s="32" t="s">
        <v>23</v>
      </c>
      <c r="B7" s="33">
        <f>VLOOKUP(A7,'[1]Professionals Historical Data'!$A$1:$Z$53,2,FALSE)</f>
        <v>5469</v>
      </c>
      <c r="C7" s="33">
        <f>VLOOKUP($A7,'[1]Professionals Historical Data'!$A$1:$Z$53,3,FALSE)</f>
        <v>2523</v>
      </c>
      <c r="D7" s="33">
        <f>VLOOKUP($A7,'[1]Professionals Historical Data'!$A$1:$Z$53,4,FALSE)</f>
        <v>4474</v>
      </c>
      <c r="E7" s="33">
        <f>VLOOKUP($A7,'[1]Professionals Historical Data'!$A$1:$Z$53,5,FALSE)</f>
        <v>842</v>
      </c>
      <c r="F7" s="33">
        <f>VLOOKUP($A7,'[1]Professionals Historical Data'!$A$1:$Z$53,6,FALSE)</f>
        <v>153</v>
      </c>
      <c r="G7" s="34">
        <f>VLOOKUP($A7,'[1]Professionals Historical Data'!$A$1:$Z$53,7,FALSE)</f>
        <v>0.27437178894970093</v>
      </c>
      <c r="H7" s="35">
        <f t="shared" si="1"/>
        <v>10</v>
      </c>
      <c r="I7" s="34">
        <f>VLOOKUP($A7,'[1]Professionals Historical Data'!$A$1:$Z$53,13,FALSE)</f>
        <v>0.4</v>
      </c>
      <c r="J7" s="34">
        <f>VLOOKUP($A7,'[1]Professionals Historical Data'!$A$1:$Z$53,19,FALSE)</f>
        <v>0.49</v>
      </c>
      <c r="K7" s="34">
        <f>VLOOKUP($A7,'[1]Professionals Historical Data'!$A$1:$Z$53,25,FALSE)</f>
        <v>0.56847686962881694</v>
      </c>
      <c r="L7" s="34">
        <f>VLOOKUP($A7,'[1]Professionals Historical Data'!$A$1:$Z$53,26,FALSE)</f>
        <v>0.60212104589504478</v>
      </c>
      <c r="M7" s="35">
        <f t="shared" si="2"/>
        <v>19</v>
      </c>
      <c r="N7" s="34">
        <f t="shared" si="3"/>
        <v>0.78589789378757513</v>
      </c>
      <c r="O7" s="34">
        <f t="shared" si="4"/>
        <v>0.22881846101029549</v>
      </c>
      <c r="Q7" s="36" t="s">
        <v>24</v>
      </c>
      <c r="R7" s="23" t="e">
        <f>#REF!</f>
        <v>#REF!</v>
      </c>
      <c r="S7" s="24" t="e">
        <f>RANK(#REF!,#REF!,0)</f>
        <v>#REF!</v>
      </c>
      <c r="T7" s="24" t="e">
        <f>RANK(#REF!,#REF!,0)</f>
        <v>#REF!</v>
      </c>
      <c r="U7" s="24" t="e">
        <f>RANK(#REF!,#REF!,0)</f>
        <v>#REF!</v>
      </c>
      <c r="V7" s="24" t="e">
        <f>RANK(#REF!,#REF!,0)</f>
        <v>#REF!</v>
      </c>
      <c r="W7" s="24" t="e">
        <f>RANK(#REF!,#REF!,0)</f>
        <v>#REF!</v>
      </c>
      <c r="X7" s="24" t="e">
        <f>RANK(#REF!,#REF!,0)</f>
        <v>#REF!</v>
      </c>
      <c r="Y7" s="24" t="e">
        <f>RANK(#REF!,#REF!,0)</f>
        <v>#REF!</v>
      </c>
      <c r="Z7" s="24" t="e">
        <f>RANK(#REF!,#REF!,0)</f>
        <v>#REF!</v>
      </c>
      <c r="AA7" s="24" t="e">
        <f>RANK(#REF!,#REF!,0)</f>
        <v>#REF!</v>
      </c>
      <c r="AB7" s="24" t="e">
        <f>RANK(#REF!,#REF!,0)</f>
        <v>#REF!</v>
      </c>
      <c r="AC7" s="24" t="e">
        <f>RANK(#REF!,#REF!,0)</f>
        <v>#REF!</v>
      </c>
      <c r="AD7" s="24" t="e">
        <f>RANK(#REF!,#REF!,0)</f>
        <v>#REF!</v>
      </c>
      <c r="AE7" s="24" t="e">
        <f>RANK(#REF!,#REF!,0)</f>
        <v>#REF!</v>
      </c>
      <c r="AF7" s="25"/>
      <c r="AG7" s="26" t="e">
        <f t="shared" si="0"/>
        <v>#REF!</v>
      </c>
      <c r="AI7" s="36" t="s">
        <v>23</v>
      </c>
      <c r="AJ7" s="23" t="e">
        <f>#REF!</f>
        <v>#REF!</v>
      </c>
      <c r="AK7" s="37" t="e">
        <f>#REF!</f>
        <v>#REF!</v>
      </c>
      <c r="AL7" s="38" t="e">
        <f>#REF!-#REF!</f>
        <v>#REF!</v>
      </c>
      <c r="AM7" s="38" t="e">
        <f>#REF!-#REF!</f>
        <v>#REF!</v>
      </c>
      <c r="AN7" s="38" t="e">
        <f>#REF!-#REF!</f>
        <v>#REF!</v>
      </c>
      <c r="AO7" s="38" t="e">
        <f>#REF!-#REF!</f>
        <v>#REF!</v>
      </c>
      <c r="AP7" s="38" t="e">
        <f>#REF!-#REF!</f>
        <v>#REF!</v>
      </c>
      <c r="AQ7" s="38" t="e">
        <f>#REF!-#REF!</f>
        <v>#REF!</v>
      </c>
      <c r="AR7" s="38" t="e">
        <f>#REF!-#REF!</f>
        <v>#REF!</v>
      </c>
      <c r="AS7" s="38" t="e">
        <f>#REF!-#REF!</f>
        <v>#REF!</v>
      </c>
      <c r="AT7" s="38" t="e">
        <f>#REF!-#REF!</f>
        <v>#REF!</v>
      </c>
      <c r="AU7" s="38" t="e">
        <f>#REF!-#REF!</f>
        <v>#REF!</v>
      </c>
      <c r="AV7" s="38" t="e">
        <f>#REF!-#REF!</f>
        <v>#REF!</v>
      </c>
      <c r="AW7" s="38" t="e">
        <f>#REF!-#REF!</f>
        <v>#REF!</v>
      </c>
      <c r="AX7" s="39" t="e">
        <f>#REF!</f>
        <v>#REF!</v>
      </c>
      <c r="AY7" s="25"/>
      <c r="AZ7" s="40" t="e">
        <f t="shared" si="5"/>
        <v>#REF!</v>
      </c>
    </row>
    <row r="8" spans="1:52" x14ac:dyDescent="0.25">
      <c r="A8" s="32" t="s">
        <v>24</v>
      </c>
      <c r="B8" s="33">
        <f>VLOOKUP(A8,'[1]Professionals Historical Data'!$A$1:$Z$53,2,FALSE)</f>
        <v>75850</v>
      </c>
      <c r="C8" s="33">
        <f>VLOOKUP($A8,'[1]Professionals Historical Data'!$A$1:$Z$53,3,FALSE)</f>
        <v>31896</v>
      </c>
      <c r="D8" s="33">
        <f>VLOOKUP($A8,'[1]Professionals Historical Data'!$A$1:$Z$53,4,FALSE)</f>
        <v>65703</v>
      </c>
      <c r="E8" s="33">
        <f>VLOOKUP($A8,'[1]Professionals Historical Data'!$A$1:$Z$53,5,FALSE)</f>
        <v>5176</v>
      </c>
      <c r="F8" s="33">
        <f>VLOOKUP($A8,'[1]Professionals Historical Data'!$A$1:$Z$53,6,FALSE)</f>
        <v>4974</v>
      </c>
      <c r="G8" s="34">
        <f>VLOOKUP($A8,'[1]Professionals Historical Data'!$A$1:$Z$53,7,FALSE)</f>
        <v>0.1642257190516874</v>
      </c>
      <c r="H8" s="35">
        <f t="shared" si="1"/>
        <v>40</v>
      </c>
      <c r="I8" s="34">
        <f>VLOOKUP($A8,'[1]Professionals Historical Data'!$A$1:$Z$53,13,FALSE)</f>
        <v>0.28999999999999998</v>
      </c>
      <c r="J8" s="34">
        <f>VLOOKUP($A8,'[1]Professionals Historical Data'!$A$1:$Z$53,19,FALSE)</f>
        <v>0.49</v>
      </c>
      <c r="K8" s="34">
        <f>VLOOKUP($A8,'[1]Professionals Historical Data'!$A$1:$Z$53,25,FALSE)</f>
        <v>0.44548450889914304</v>
      </c>
      <c r="L8" s="34">
        <f>VLOOKUP($A8,'[1]Professionals Historical Data'!$A$1:$Z$53,26,FALSE)</f>
        <v>0.48243902439024389</v>
      </c>
      <c r="M8" s="35">
        <f t="shared" si="2"/>
        <v>43</v>
      </c>
      <c r="N8" s="34">
        <f t="shared" si="3"/>
        <v>1.9836983076066206</v>
      </c>
      <c r="O8" s="34">
        <f t="shared" si="4"/>
        <v>-1.5430562468890009E-2</v>
      </c>
      <c r="Q8" s="36" t="s">
        <v>25</v>
      </c>
      <c r="R8" s="23" t="e">
        <f>#REF!</f>
        <v>#REF!</v>
      </c>
      <c r="S8" s="24" t="e">
        <f>RANK(#REF!,#REF!,0)</f>
        <v>#REF!</v>
      </c>
      <c r="T8" s="24" t="e">
        <f>RANK(#REF!,#REF!,0)</f>
        <v>#REF!</v>
      </c>
      <c r="U8" s="24" t="e">
        <f>RANK(#REF!,#REF!,0)</f>
        <v>#REF!</v>
      </c>
      <c r="V8" s="24" t="e">
        <f>RANK(#REF!,#REF!,0)</f>
        <v>#REF!</v>
      </c>
      <c r="W8" s="24" t="e">
        <f>RANK(#REF!,#REF!,0)</f>
        <v>#REF!</v>
      </c>
      <c r="X8" s="24" t="e">
        <f>RANK(#REF!,#REF!,0)</f>
        <v>#REF!</v>
      </c>
      <c r="Y8" s="24" t="e">
        <f>RANK(#REF!,#REF!,0)</f>
        <v>#REF!</v>
      </c>
      <c r="Z8" s="24" t="e">
        <f>RANK(#REF!,#REF!,0)</f>
        <v>#REF!</v>
      </c>
      <c r="AA8" s="24" t="e">
        <f>RANK(#REF!,#REF!,0)</f>
        <v>#REF!</v>
      </c>
      <c r="AB8" s="24" t="e">
        <f>RANK(#REF!,#REF!,0)</f>
        <v>#REF!</v>
      </c>
      <c r="AC8" s="24" t="e">
        <f>RANK(#REF!,#REF!,0)</f>
        <v>#REF!</v>
      </c>
      <c r="AD8" s="24" t="e">
        <f>RANK(#REF!,#REF!,0)</f>
        <v>#REF!</v>
      </c>
      <c r="AE8" s="24" t="e">
        <f>RANK(#REF!,#REF!,0)</f>
        <v>#REF!</v>
      </c>
      <c r="AF8" s="25"/>
      <c r="AG8" s="26" t="e">
        <f t="shared" si="0"/>
        <v>#REF!</v>
      </c>
      <c r="AI8" s="36" t="s">
        <v>24</v>
      </c>
      <c r="AJ8" s="23" t="e">
        <f>#REF!</f>
        <v>#REF!</v>
      </c>
      <c r="AK8" s="37" t="e">
        <f>#REF!</f>
        <v>#REF!</v>
      </c>
      <c r="AL8" s="38" t="e">
        <f>#REF!-#REF!</f>
        <v>#REF!</v>
      </c>
      <c r="AM8" s="38" t="e">
        <f>#REF!-#REF!</f>
        <v>#REF!</v>
      </c>
      <c r="AN8" s="38" t="e">
        <f>#REF!-#REF!</f>
        <v>#REF!</v>
      </c>
      <c r="AO8" s="38" t="e">
        <f>#REF!-#REF!</f>
        <v>#REF!</v>
      </c>
      <c r="AP8" s="38" t="e">
        <f>#REF!-#REF!</f>
        <v>#REF!</v>
      </c>
      <c r="AQ8" s="38" t="e">
        <f>#REF!-#REF!</f>
        <v>#REF!</v>
      </c>
      <c r="AR8" s="38" t="e">
        <f>#REF!-#REF!</f>
        <v>#REF!</v>
      </c>
      <c r="AS8" s="38" t="e">
        <f>#REF!-#REF!</f>
        <v>#REF!</v>
      </c>
      <c r="AT8" s="38" t="e">
        <f>#REF!-#REF!</f>
        <v>#REF!</v>
      </c>
      <c r="AU8" s="38" t="e">
        <f>#REF!-#REF!</f>
        <v>#REF!</v>
      </c>
      <c r="AV8" s="38" t="e">
        <f>#REF!-#REF!</f>
        <v>#REF!</v>
      </c>
      <c r="AW8" s="38" t="e">
        <f>#REF!-#REF!</f>
        <v>#REF!</v>
      </c>
      <c r="AX8" s="39" t="e">
        <f>#REF!</f>
        <v>#REF!</v>
      </c>
      <c r="AY8" s="25"/>
      <c r="AZ8" s="40" t="e">
        <f t="shared" si="5"/>
        <v>#REF!</v>
      </c>
    </row>
    <row r="9" spans="1:52" x14ac:dyDescent="0.25">
      <c r="A9" s="32" t="s">
        <v>25</v>
      </c>
      <c r="B9" s="33">
        <f>VLOOKUP(A9,'[1]Professionals Historical Data'!$A$1:$Z$53,2,FALSE)</f>
        <v>12411</v>
      </c>
      <c r="C9" s="33">
        <f>VLOOKUP($A9,'[1]Professionals Historical Data'!$A$1:$Z$53,3,FALSE)</f>
        <v>5237</v>
      </c>
      <c r="D9" s="33">
        <f>VLOOKUP($A9,'[1]Professionals Historical Data'!$A$1:$Z$53,4,FALSE)</f>
        <v>9661</v>
      </c>
      <c r="E9" s="33">
        <f>VLOOKUP($A9,'[1]Professionals Historical Data'!$A$1:$Z$53,5,FALSE)</f>
        <v>1219</v>
      </c>
      <c r="F9" s="33">
        <f>VLOOKUP($A9,'[1]Professionals Historical Data'!$A$1:$Z$53,6,FALSE)</f>
        <v>1532</v>
      </c>
      <c r="G9" s="34">
        <f>VLOOKUP($A9,'[1]Professionals Historical Data'!$A$1:$Z$53,7,FALSE)</f>
        <v>0.17825644869668705</v>
      </c>
      <c r="H9" s="35">
        <f t="shared" si="1"/>
        <v>38</v>
      </c>
      <c r="I9" s="34">
        <f>VLOOKUP($A9,'[1]Professionals Historical Data'!$A$1:$Z$53,13,FALSE)</f>
        <v>0.34</v>
      </c>
      <c r="J9" s="34">
        <f>VLOOKUP($A9,'[1]Professionals Historical Data'!$A$1:$Z$53,19,FALSE)</f>
        <v>0.46</v>
      </c>
      <c r="K9" s="34">
        <f>VLOOKUP($A9,'[1]Professionals Historical Data'!$A$1:$Z$53,25,FALSE)</f>
        <v>0.49456127628716462</v>
      </c>
      <c r="L9" s="34">
        <f>VLOOKUP($A9,'[1]Professionals Historical Data'!$A$1:$Z$53,26,FALSE)</f>
        <v>0.53154459753444527</v>
      </c>
      <c r="M9" s="35">
        <f t="shared" si="2"/>
        <v>35</v>
      </c>
      <c r="N9" s="34">
        <f t="shared" si="3"/>
        <v>1.5805518025477709</v>
      </c>
      <c r="O9" s="34">
        <f t="shared" si="4"/>
        <v>0.15553173377053314</v>
      </c>
      <c r="Q9" s="36" t="s">
        <v>26</v>
      </c>
      <c r="R9" s="23" t="e">
        <f>#REF!</f>
        <v>#REF!</v>
      </c>
      <c r="S9" s="24" t="e">
        <f>RANK(#REF!,#REF!,0)</f>
        <v>#REF!</v>
      </c>
      <c r="T9" s="24" t="e">
        <f>RANK(#REF!,#REF!,0)</f>
        <v>#REF!</v>
      </c>
      <c r="U9" s="24" t="e">
        <f>RANK(#REF!,#REF!,0)</f>
        <v>#REF!</v>
      </c>
      <c r="V9" s="24" t="e">
        <f>RANK(#REF!,#REF!,0)</f>
        <v>#REF!</v>
      </c>
      <c r="W9" s="24" t="e">
        <f>RANK(#REF!,#REF!,0)</f>
        <v>#REF!</v>
      </c>
      <c r="X9" s="24" t="e">
        <f>RANK(#REF!,#REF!,0)</f>
        <v>#REF!</v>
      </c>
      <c r="Y9" s="24" t="e">
        <f>RANK(#REF!,#REF!,0)</f>
        <v>#REF!</v>
      </c>
      <c r="Z9" s="24" t="e">
        <f>RANK(#REF!,#REF!,0)</f>
        <v>#REF!</v>
      </c>
      <c r="AA9" s="24" t="e">
        <f>RANK(#REF!,#REF!,0)</f>
        <v>#REF!</v>
      </c>
      <c r="AB9" s="24" t="e">
        <f>RANK(#REF!,#REF!,0)</f>
        <v>#REF!</v>
      </c>
      <c r="AC9" s="24" t="e">
        <f>RANK(#REF!,#REF!,0)</f>
        <v>#REF!</v>
      </c>
      <c r="AD9" s="24" t="e">
        <f>RANK(#REF!,#REF!,0)</f>
        <v>#REF!</v>
      </c>
      <c r="AE9" s="24" t="e">
        <f>RANK(#REF!,#REF!,0)</f>
        <v>#REF!</v>
      </c>
      <c r="AF9" s="25"/>
      <c r="AG9" s="26" t="e">
        <f t="shared" si="0"/>
        <v>#REF!</v>
      </c>
      <c r="AI9" s="36" t="s">
        <v>25</v>
      </c>
      <c r="AJ9" s="23" t="e">
        <f>#REF!</f>
        <v>#REF!</v>
      </c>
      <c r="AK9" s="37" t="e">
        <f>#REF!</f>
        <v>#REF!</v>
      </c>
      <c r="AL9" s="38" t="e">
        <f>#REF!-#REF!</f>
        <v>#REF!</v>
      </c>
      <c r="AM9" s="38" t="e">
        <f>#REF!-#REF!</f>
        <v>#REF!</v>
      </c>
      <c r="AN9" s="38" t="e">
        <f>#REF!-#REF!</f>
        <v>#REF!</v>
      </c>
      <c r="AO9" s="38" t="e">
        <f>#REF!-#REF!</f>
        <v>#REF!</v>
      </c>
      <c r="AP9" s="38" t="e">
        <f>#REF!-#REF!</f>
        <v>#REF!</v>
      </c>
      <c r="AQ9" s="38" t="e">
        <f>#REF!-#REF!</f>
        <v>#REF!</v>
      </c>
      <c r="AR9" s="38" t="e">
        <f>#REF!-#REF!</f>
        <v>#REF!</v>
      </c>
      <c r="AS9" s="38" t="e">
        <f>#REF!-#REF!</f>
        <v>#REF!</v>
      </c>
      <c r="AT9" s="38" t="e">
        <f>#REF!-#REF!</f>
        <v>#REF!</v>
      </c>
      <c r="AU9" s="38" t="e">
        <f>#REF!-#REF!</f>
        <v>#REF!</v>
      </c>
      <c r="AV9" s="38" t="e">
        <f>#REF!-#REF!</f>
        <v>#REF!</v>
      </c>
      <c r="AW9" s="38" t="e">
        <f>#REF!-#REF!</f>
        <v>#REF!</v>
      </c>
      <c r="AX9" s="39" t="e">
        <f>#REF!</f>
        <v>#REF!</v>
      </c>
      <c r="AY9" s="25"/>
      <c r="AZ9" s="40" t="e">
        <f t="shared" si="5"/>
        <v>#REF!</v>
      </c>
    </row>
    <row r="10" spans="1:52" x14ac:dyDescent="0.25">
      <c r="A10" s="32" t="s">
        <v>26</v>
      </c>
      <c r="B10" s="33">
        <f>VLOOKUP(A10,'[1]Professionals Historical Data'!$A$1:$Z$53,2,FALSE)</f>
        <v>10876</v>
      </c>
      <c r="C10" s="33">
        <f>VLOOKUP($A10,'[1]Professionals Historical Data'!$A$1:$Z$53,3,FALSE)</f>
        <v>4190</v>
      </c>
      <c r="D10" s="33">
        <f>VLOOKUP($A10,'[1]Professionals Historical Data'!$A$1:$Z$53,4,FALSE)</f>
        <v>8901</v>
      </c>
      <c r="E10" s="33">
        <f>VLOOKUP($A10,'[1]Professionals Historical Data'!$A$1:$Z$53,5,FALSE)</f>
        <v>1164</v>
      </c>
      <c r="F10" s="33">
        <f>VLOOKUP($A10,'[1]Professionals Historical Data'!$A$1:$Z$53,6,FALSE)</f>
        <v>814</v>
      </c>
      <c r="G10" s="34">
        <f>VLOOKUP($A10,'[1]Professionals Historical Data'!$A$1:$Z$53,7,FALSE)</f>
        <v>0.19227281454011227</v>
      </c>
      <c r="H10" s="35">
        <f t="shared" si="1"/>
        <v>35</v>
      </c>
      <c r="I10" s="34">
        <f>VLOOKUP($A10,'[1]Professionals Historical Data'!$A$1:$Z$53,13,FALSE)</f>
        <v>0.32</v>
      </c>
      <c r="J10" s="34">
        <f>VLOOKUP($A10,'[1]Professionals Historical Data'!$A$1:$Z$53,19,FALSE)</f>
        <v>0.41</v>
      </c>
      <c r="K10" s="34">
        <f>VLOOKUP($A10,'[1]Professionals Historical Data'!$A$1:$Z$53,25,FALSE)</f>
        <v>0.49705774181684442</v>
      </c>
      <c r="L10" s="34">
        <f>VLOOKUP($A10,'[1]Professionals Historical Data'!$A$1:$Z$53,26,FALSE)</f>
        <v>0.51820522250827505</v>
      </c>
      <c r="M10" s="35">
        <f t="shared" si="2"/>
        <v>37</v>
      </c>
      <c r="N10" s="34">
        <f t="shared" si="3"/>
        <v>1.1323867390231868</v>
      </c>
      <c r="O10" s="34">
        <f t="shared" si="4"/>
        <v>0.26391517684945143</v>
      </c>
      <c r="Q10" s="36" t="s">
        <v>27</v>
      </c>
      <c r="R10" s="23" t="e">
        <f>#REF!</f>
        <v>#REF!</v>
      </c>
      <c r="S10" s="24" t="e">
        <f>RANK(#REF!,#REF!,0)</f>
        <v>#REF!</v>
      </c>
      <c r="T10" s="24" t="e">
        <f>RANK(#REF!,#REF!,0)</f>
        <v>#REF!</v>
      </c>
      <c r="U10" s="24" t="e">
        <f>RANK(#REF!,#REF!,0)</f>
        <v>#REF!</v>
      </c>
      <c r="V10" s="24" t="e">
        <f>RANK(#REF!,#REF!,0)</f>
        <v>#REF!</v>
      </c>
      <c r="W10" s="24" t="e">
        <f>RANK(#REF!,#REF!,0)</f>
        <v>#REF!</v>
      </c>
      <c r="X10" s="24" t="e">
        <f>RANK(#REF!,#REF!,0)</f>
        <v>#REF!</v>
      </c>
      <c r="Y10" s="24" t="e">
        <f>RANK(#REF!,#REF!,0)</f>
        <v>#REF!</v>
      </c>
      <c r="Z10" s="24" t="e">
        <f>RANK(#REF!,#REF!,0)</f>
        <v>#REF!</v>
      </c>
      <c r="AA10" s="24" t="e">
        <f>RANK(#REF!,#REF!,0)</f>
        <v>#REF!</v>
      </c>
      <c r="AB10" s="24" t="e">
        <f>RANK(#REF!,#REF!,0)</f>
        <v>#REF!</v>
      </c>
      <c r="AC10" s="24" t="e">
        <f>RANK(#REF!,#REF!,0)</f>
        <v>#REF!</v>
      </c>
      <c r="AD10" s="24" t="e">
        <f>RANK(#REF!,#REF!,0)</f>
        <v>#REF!</v>
      </c>
      <c r="AE10" s="24" t="e">
        <f>RANK(#REF!,#REF!,0)</f>
        <v>#REF!</v>
      </c>
      <c r="AF10" s="25"/>
      <c r="AG10" s="26" t="e">
        <f t="shared" si="0"/>
        <v>#REF!</v>
      </c>
      <c r="AI10" s="36" t="s">
        <v>26</v>
      </c>
      <c r="AJ10" s="23" t="e">
        <f>#REF!</f>
        <v>#REF!</v>
      </c>
      <c r="AK10" s="37" t="e">
        <f>#REF!</f>
        <v>#REF!</v>
      </c>
      <c r="AL10" s="38" t="e">
        <f>#REF!-#REF!</f>
        <v>#REF!</v>
      </c>
      <c r="AM10" s="38" t="e">
        <f>#REF!-#REF!</f>
        <v>#REF!</v>
      </c>
      <c r="AN10" s="38" t="e">
        <f>#REF!-#REF!</f>
        <v>#REF!</v>
      </c>
      <c r="AO10" s="38" t="e">
        <f>#REF!-#REF!</f>
        <v>#REF!</v>
      </c>
      <c r="AP10" s="38" t="e">
        <f>#REF!-#REF!</f>
        <v>#REF!</v>
      </c>
      <c r="AQ10" s="38" t="e">
        <f>#REF!-#REF!</f>
        <v>#REF!</v>
      </c>
      <c r="AR10" s="38" t="e">
        <f>#REF!-#REF!</f>
        <v>#REF!</v>
      </c>
      <c r="AS10" s="38" t="e">
        <f>#REF!-#REF!</f>
        <v>#REF!</v>
      </c>
      <c r="AT10" s="38" t="e">
        <f>#REF!-#REF!</f>
        <v>#REF!</v>
      </c>
      <c r="AU10" s="38" t="e">
        <f>#REF!-#REF!</f>
        <v>#REF!</v>
      </c>
      <c r="AV10" s="38" t="e">
        <f>#REF!-#REF!</f>
        <v>#REF!</v>
      </c>
      <c r="AW10" s="38" t="e">
        <f>#REF!-#REF!</f>
        <v>#REF!</v>
      </c>
      <c r="AX10" s="39" t="e">
        <f>#REF!</f>
        <v>#REF!</v>
      </c>
      <c r="AY10" s="25"/>
      <c r="AZ10" s="40" t="e">
        <f t="shared" si="5"/>
        <v>#REF!</v>
      </c>
    </row>
    <row r="11" spans="1:52" x14ac:dyDescent="0.25">
      <c r="A11" s="32" t="s">
        <v>27</v>
      </c>
      <c r="B11" s="33">
        <f>VLOOKUP(A11,'[1]Professionals Historical Data'!$A$1:$Z$53,2,FALSE)</f>
        <v>2413</v>
      </c>
      <c r="C11" s="33">
        <f>VLOOKUP($A11,'[1]Professionals Historical Data'!$A$1:$Z$53,3,FALSE)</f>
        <v>1013</v>
      </c>
      <c r="D11" s="33">
        <f>VLOOKUP($A11,'[1]Professionals Historical Data'!$A$1:$Z$53,4,FALSE)</f>
        <v>1916</v>
      </c>
      <c r="E11" s="33">
        <f>VLOOKUP($A11,'[1]Professionals Historical Data'!$A$1:$Z$53,5,FALSE)</f>
        <v>320</v>
      </c>
      <c r="F11" s="33">
        <f>VLOOKUP($A11,'[1]Professionals Historical Data'!$A$1:$Z$53,6,FALSE)</f>
        <v>176</v>
      </c>
      <c r="G11" s="34">
        <f>VLOOKUP($A11,'[1]Professionals Historical Data'!$A$1:$Z$53,7,FALSE)</f>
        <v>0.35817123945005097</v>
      </c>
      <c r="H11" s="35">
        <f t="shared" si="1"/>
        <v>3</v>
      </c>
      <c r="I11" s="34">
        <f>VLOOKUP($A11,'[1]Professionals Historical Data'!$A$1:$Z$53,13,FALSE)</f>
        <v>0.48</v>
      </c>
      <c r="J11" s="34">
        <f>VLOOKUP($A11,'[1]Professionals Historical Data'!$A$1:$Z$53,19,FALSE)</f>
        <v>0.57999999999999996</v>
      </c>
      <c r="K11" s="34">
        <f>VLOOKUP($A11,'[1]Professionals Historical Data'!$A$1:$Z$53,25,FALSE)</f>
        <v>0.61334438458350604</v>
      </c>
      <c r="L11" s="34">
        <f>VLOOKUP($A11,'[1]Professionals Historical Data'!$A$1:$Z$53,26,FALSE)</f>
        <v>0.63365105677579781</v>
      </c>
      <c r="M11" s="35">
        <f t="shared" si="2"/>
        <v>14</v>
      </c>
      <c r="N11" s="34">
        <f t="shared" si="3"/>
        <v>0.61933716646415515</v>
      </c>
      <c r="O11" s="34">
        <f t="shared" si="4"/>
        <v>9.2501822027237668E-2</v>
      </c>
      <c r="Q11" s="36" t="s">
        <v>28</v>
      </c>
      <c r="R11" s="23" t="e">
        <f>#REF!</f>
        <v>#REF!</v>
      </c>
      <c r="S11" s="24" t="e">
        <f>RANK(#REF!,#REF!,0)</f>
        <v>#REF!</v>
      </c>
      <c r="T11" s="24" t="e">
        <f>RANK(#REF!,#REF!,0)</f>
        <v>#REF!</v>
      </c>
      <c r="U11" s="24" t="e">
        <f>RANK(#REF!,#REF!,0)</f>
        <v>#REF!</v>
      </c>
      <c r="V11" s="24" t="e">
        <f>RANK(#REF!,#REF!,0)</f>
        <v>#REF!</v>
      </c>
      <c r="W11" s="24" t="e">
        <f>RANK(#REF!,#REF!,0)</f>
        <v>#REF!</v>
      </c>
      <c r="X11" s="24" t="e">
        <f>RANK(#REF!,#REF!,0)</f>
        <v>#REF!</v>
      </c>
      <c r="Y11" s="24" t="e">
        <f>RANK(#REF!,#REF!,0)</f>
        <v>#REF!</v>
      </c>
      <c r="Z11" s="24" t="e">
        <f>RANK(#REF!,#REF!,0)</f>
        <v>#REF!</v>
      </c>
      <c r="AA11" s="24" t="e">
        <f>RANK(#REF!,#REF!,0)</f>
        <v>#REF!</v>
      </c>
      <c r="AB11" s="24" t="e">
        <f>RANK(#REF!,#REF!,0)</f>
        <v>#REF!</v>
      </c>
      <c r="AC11" s="24" t="e">
        <f>RANK(#REF!,#REF!,0)</f>
        <v>#REF!</v>
      </c>
      <c r="AD11" s="24" t="e">
        <f>RANK(#REF!,#REF!,0)</f>
        <v>#REF!</v>
      </c>
      <c r="AE11" s="24" t="e">
        <f>RANK(#REF!,#REF!,0)</f>
        <v>#REF!</v>
      </c>
      <c r="AF11" s="25"/>
      <c r="AG11" s="26" t="e">
        <f t="shared" si="0"/>
        <v>#REF!</v>
      </c>
      <c r="AI11" s="36" t="s">
        <v>27</v>
      </c>
      <c r="AJ11" s="23" t="e">
        <f>#REF!</f>
        <v>#REF!</v>
      </c>
      <c r="AK11" s="37" t="e">
        <f>#REF!</f>
        <v>#REF!</v>
      </c>
      <c r="AL11" s="38" t="e">
        <f>#REF!-#REF!</f>
        <v>#REF!</v>
      </c>
      <c r="AM11" s="38" t="e">
        <f>#REF!-#REF!</f>
        <v>#REF!</v>
      </c>
      <c r="AN11" s="38" t="e">
        <f>#REF!-#REF!</f>
        <v>#REF!</v>
      </c>
      <c r="AO11" s="38" t="e">
        <f>#REF!-#REF!</f>
        <v>#REF!</v>
      </c>
      <c r="AP11" s="38" t="e">
        <f>#REF!-#REF!</f>
        <v>#REF!</v>
      </c>
      <c r="AQ11" s="38" t="e">
        <f>#REF!-#REF!</f>
        <v>#REF!</v>
      </c>
      <c r="AR11" s="38" t="e">
        <f>#REF!-#REF!</f>
        <v>#REF!</v>
      </c>
      <c r="AS11" s="38" t="e">
        <f>#REF!-#REF!</f>
        <v>#REF!</v>
      </c>
      <c r="AT11" s="38" t="e">
        <f>#REF!-#REF!</f>
        <v>#REF!</v>
      </c>
      <c r="AU11" s="38" t="e">
        <f>#REF!-#REF!</f>
        <v>#REF!</v>
      </c>
      <c r="AV11" s="38" t="e">
        <f>#REF!-#REF!</f>
        <v>#REF!</v>
      </c>
      <c r="AW11" s="38" t="e">
        <f>#REF!-#REF!</f>
        <v>#REF!</v>
      </c>
      <c r="AX11" s="39" t="e">
        <f>#REF!</f>
        <v>#REF!</v>
      </c>
      <c r="AY11" s="25"/>
      <c r="AZ11" s="40" t="e">
        <f t="shared" si="5"/>
        <v>#REF!</v>
      </c>
    </row>
    <row r="12" spans="1:52" x14ac:dyDescent="0.25">
      <c r="A12" s="32" t="s">
        <v>28</v>
      </c>
      <c r="B12" s="33">
        <f>VLOOKUP(A12,'[1]Professionals Historical Data'!$A$1:$Z$53,2,FALSE)</f>
        <v>2708</v>
      </c>
      <c r="C12" s="33">
        <f>VLOOKUP($A12,'[1]Professionals Historical Data'!$A$1:$Z$53,3,FALSE)</f>
        <v>843</v>
      </c>
      <c r="D12" s="33">
        <f>VLOOKUP($A12,'[1]Professionals Historical Data'!$A$1:$Z$53,4,FALSE)</f>
        <v>2419</v>
      </c>
      <c r="E12" s="33">
        <f>VLOOKUP($A12,'[1]Professionals Historical Data'!$A$1:$Z$53,5,FALSE)</f>
        <v>189</v>
      </c>
      <c r="F12" s="33">
        <f>VLOOKUP($A12,'[1]Professionals Historical Data'!$A$1:$Z$53,6,FALSE)</f>
        <v>99</v>
      </c>
      <c r="G12" s="34">
        <f>VLOOKUP($A12,'[1]Professionals Historical Data'!$A$1:$Z$53,7,FALSE)</f>
        <v>0.11741489631202515</v>
      </c>
      <c r="H12" s="35">
        <f t="shared" si="1"/>
        <v>48</v>
      </c>
      <c r="I12" s="34">
        <f>VLOOKUP($A12,'[1]Professionals Historical Data'!$A$1:$Z$53,13,FALSE)</f>
        <v>0.28000000000000003</v>
      </c>
      <c r="J12" s="34">
        <f>VLOOKUP($A12,'[1]Professionals Historical Data'!$A$1:$Z$53,19,FALSE)</f>
        <v>0.36</v>
      </c>
      <c r="K12" s="34">
        <f>VLOOKUP($A12,'[1]Professionals Historical Data'!$A$1:$Z$53,25,FALSE)</f>
        <v>0.32754800590841948</v>
      </c>
      <c r="L12" s="34">
        <f>VLOOKUP($A12,'[1]Professionals Historical Data'!$A$1:$Z$53,26,FALSE)</f>
        <v>0.33604135893648451</v>
      </c>
      <c r="M12" s="35">
        <f t="shared" si="2"/>
        <v>51</v>
      </c>
      <c r="N12" s="34">
        <f t="shared" si="3"/>
        <v>2.066050486842105</v>
      </c>
      <c r="O12" s="34">
        <f t="shared" si="4"/>
        <v>-6.6551780731987434E-2</v>
      </c>
      <c r="Q12" s="36" t="s">
        <v>29</v>
      </c>
      <c r="R12" s="23" t="e">
        <f>#REF!</f>
        <v>#REF!</v>
      </c>
      <c r="S12" s="24" t="e">
        <f>RANK(#REF!,#REF!,0)</f>
        <v>#REF!</v>
      </c>
      <c r="T12" s="24" t="e">
        <f>RANK(#REF!,#REF!,0)</f>
        <v>#REF!</v>
      </c>
      <c r="U12" s="24" t="e">
        <f>RANK(#REF!,#REF!,0)</f>
        <v>#REF!</v>
      </c>
      <c r="V12" s="24" t="e">
        <f>RANK(#REF!,#REF!,0)</f>
        <v>#REF!</v>
      </c>
      <c r="W12" s="24" t="e">
        <f>RANK(#REF!,#REF!,0)</f>
        <v>#REF!</v>
      </c>
      <c r="X12" s="24" t="e">
        <f>RANK(#REF!,#REF!,0)</f>
        <v>#REF!</v>
      </c>
      <c r="Y12" s="24" t="e">
        <f>RANK(#REF!,#REF!,0)</f>
        <v>#REF!</v>
      </c>
      <c r="Z12" s="24" t="e">
        <f>RANK(#REF!,#REF!,0)</f>
        <v>#REF!</v>
      </c>
      <c r="AA12" s="24" t="e">
        <f>RANK(#REF!,#REF!,0)</f>
        <v>#REF!</v>
      </c>
      <c r="AB12" s="24" t="e">
        <f>RANK(#REF!,#REF!,0)</f>
        <v>#REF!</v>
      </c>
      <c r="AC12" s="24" t="e">
        <f>RANK(#REF!,#REF!,0)</f>
        <v>#REF!</v>
      </c>
      <c r="AD12" s="24" t="e">
        <f>RANK(#REF!,#REF!,0)</f>
        <v>#REF!</v>
      </c>
      <c r="AE12" s="24" t="e">
        <f>RANK(#REF!,#REF!,0)</f>
        <v>#REF!</v>
      </c>
      <c r="AF12" s="25"/>
      <c r="AG12" s="26" t="e">
        <f t="shared" si="0"/>
        <v>#REF!</v>
      </c>
      <c r="AI12" s="36" t="s">
        <v>28</v>
      </c>
      <c r="AJ12" s="23" t="e">
        <f>#REF!</f>
        <v>#REF!</v>
      </c>
      <c r="AK12" s="37" t="e">
        <f>#REF!</f>
        <v>#REF!</v>
      </c>
      <c r="AL12" s="38" t="e">
        <f>#REF!-#REF!</f>
        <v>#REF!</v>
      </c>
      <c r="AM12" s="38" t="e">
        <f>#REF!-#REF!</f>
        <v>#REF!</v>
      </c>
      <c r="AN12" s="38" t="e">
        <f>#REF!-#REF!</f>
        <v>#REF!</v>
      </c>
      <c r="AO12" s="38" t="e">
        <f>#REF!-#REF!</f>
        <v>#REF!</v>
      </c>
      <c r="AP12" s="38" t="e">
        <f>#REF!-#REF!</f>
        <v>#REF!</v>
      </c>
      <c r="AQ12" s="38" t="e">
        <f>#REF!-#REF!</f>
        <v>#REF!</v>
      </c>
      <c r="AR12" s="38" t="e">
        <f>#REF!-#REF!</f>
        <v>#REF!</v>
      </c>
      <c r="AS12" s="38" t="e">
        <f>#REF!-#REF!</f>
        <v>#REF!</v>
      </c>
      <c r="AT12" s="38" t="e">
        <f>#REF!-#REF!</f>
        <v>#REF!</v>
      </c>
      <c r="AU12" s="38" t="e">
        <f>#REF!-#REF!</f>
        <v>#REF!</v>
      </c>
      <c r="AV12" s="38" t="e">
        <f>#REF!-#REF!</f>
        <v>#REF!</v>
      </c>
      <c r="AW12" s="38" t="e">
        <f>#REF!-#REF!</f>
        <v>#REF!</v>
      </c>
      <c r="AX12" s="39" t="e">
        <f>#REF!</f>
        <v>#REF!</v>
      </c>
      <c r="AY12" s="25"/>
      <c r="AZ12" s="40" t="e">
        <f t="shared" si="5"/>
        <v>#REF!</v>
      </c>
    </row>
    <row r="13" spans="1:52" x14ac:dyDescent="0.25">
      <c r="A13" s="32" t="s">
        <v>29</v>
      </c>
      <c r="B13" s="33">
        <f>VLOOKUP(A13,'[1]Professionals Historical Data'!$A$1:$Z$53,2,FALSE)</f>
        <v>45599</v>
      </c>
      <c r="C13" s="33">
        <f>VLOOKUP($A13,'[1]Professionals Historical Data'!$A$1:$Z$53,3,FALSE)</f>
        <v>18496</v>
      </c>
      <c r="D13" s="33">
        <f>VLOOKUP($A13,'[1]Professionals Historical Data'!$A$1:$Z$53,4,FALSE)</f>
        <v>37130</v>
      </c>
      <c r="E13" s="33">
        <f>VLOOKUP($A13,'[1]Professionals Historical Data'!$A$1:$Z$53,5,FALSE)</f>
        <v>4977</v>
      </c>
      <c r="F13" s="33">
        <f>VLOOKUP($A13,'[1]Professionals Historical Data'!$A$1:$Z$53,6,FALSE)</f>
        <v>3494</v>
      </c>
      <c r="G13" s="34">
        <f>VLOOKUP($A13,'[1]Professionals Historical Data'!$A$1:$Z$53,7,FALSE)</f>
        <v>0.20746351499858451</v>
      </c>
      <c r="H13" s="35">
        <f t="shared" si="1"/>
        <v>28</v>
      </c>
      <c r="I13" s="34">
        <f>VLOOKUP($A13,'[1]Professionals Historical Data'!$A$1:$Z$53,13,FALSE)</f>
        <v>0.34</v>
      </c>
      <c r="J13" s="34">
        <f>VLOOKUP($A13,'[1]Professionals Historical Data'!$A$1:$Z$53,19,FALSE)</f>
        <v>0.42</v>
      </c>
      <c r="K13" s="34">
        <f>VLOOKUP($A13,'[1]Professionals Historical Data'!$A$1:$Z$53,25,FALSE)</f>
        <v>0.4914800763174631</v>
      </c>
      <c r="L13" s="34">
        <f>VLOOKUP($A13,'[1]Professionals Historical Data'!$A$1:$Z$53,26,FALSE)</f>
        <v>0.52415623149630475</v>
      </c>
      <c r="M13" s="35">
        <f t="shared" si="2"/>
        <v>36</v>
      </c>
      <c r="N13" s="34">
        <f t="shared" si="3"/>
        <v>1.0244523476952831</v>
      </c>
      <c r="O13" s="34">
        <f t="shared" si="4"/>
        <v>0.2479910273721542</v>
      </c>
      <c r="Q13" s="36" t="s">
        <v>30</v>
      </c>
      <c r="R13" s="23" t="e">
        <f>#REF!</f>
        <v>#REF!</v>
      </c>
      <c r="S13" s="24" t="e">
        <f>RANK(#REF!,#REF!,0)</f>
        <v>#REF!</v>
      </c>
      <c r="T13" s="24" t="e">
        <f>RANK(#REF!,#REF!,0)</f>
        <v>#REF!</v>
      </c>
      <c r="U13" s="24" t="e">
        <f>RANK(#REF!,#REF!,0)</f>
        <v>#REF!</v>
      </c>
      <c r="V13" s="24" t="e">
        <f>RANK(#REF!,#REF!,0)</f>
        <v>#REF!</v>
      </c>
      <c r="W13" s="24" t="e">
        <f>RANK(#REF!,#REF!,0)</f>
        <v>#REF!</v>
      </c>
      <c r="X13" s="24" t="e">
        <f>RANK(#REF!,#REF!,0)</f>
        <v>#REF!</v>
      </c>
      <c r="Y13" s="24" t="e">
        <f>RANK(#REF!,#REF!,0)</f>
        <v>#REF!</v>
      </c>
      <c r="Z13" s="24" t="e">
        <f>RANK(#REF!,#REF!,0)</f>
        <v>#REF!</v>
      </c>
      <c r="AA13" s="24" t="e">
        <f>RANK(#REF!,#REF!,0)</f>
        <v>#REF!</v>
      </c>
      <c r="AB13" s="24" t="e">
        <f>RANK(#REF!,#REF!,0)</f>
        <v>#REF!</v>
      </c>
      <c r="AC13" s="24" t="e">
        <f>RANK(#REF!,#REF!,0)</f>
        <v>#REF!</v>
      </c>
      <c r="AD13" s="24" t="e">
        <f>RANK(#REF!,#REF!,0)</f>
        <v>#REF!</v>
      </c>
      <c r="AE13" s="24" t="e">
        <f>RANK(#REF!,#REF!,0)</f>
        <v>#REF!</v>
      </c>
      <c r="AF13" s="25"/>
      <c r="AG13" s="26" t="e">
        <f t="shared" si="0"/>
        <v>#REF!</v>
      </c>
      <c r="AI13" s="36" t="s">
        <v>29</v>
      </c>
      <c r="AJ13" s="23" t="e">
        <f>#REF!</f>
        <v>#REF!</v>
      </c>
      <c r="AK13" s="37" t="e">
        <f>#REF!</f>
        <v>#REF!</v>
      </c>
      <c r="AL13" s="38" t="e">
        <f>#REF!-#REF!</f>
        <v>#REF!</v>
      </c>
      <c r="AM13" s="38" t="e">
        <f>#REF!-#REF!</f>
        <v>#REF!</v>
      </c>
      <c r="AN13" s="38" t="e">
        <f>#REF!-#REF!</f>
        <v>#REF!</v>
      </c>
      <c r="AO13" s="38" t="e">
        <f>#REF!-#REF!</f>
        <v>#REF!</v>
      </c>
      <c r="AP13" s="38" t="e">
        <f>#REF!-#REF!</f>
        <v>#REF!</v>
      </c>
      <c r="AQ13" s="38" t="e">
        <f>#REF!-#REF!</f>
        <v>#REF!</v>
      </c>
      <c r="AR13" s="38" t="e">
        <f>#REF!-#REF!</f>
        <v>#REF!</v>
      </c>
      <c r="AS13" s="38" t="e">
        <f>#REF!-#REF!</f>
        <v>#REF!</v>
      </c>
      <c r="AT13" s="38" t="e">
        <f>#REF!-#REF!</f>
        <v>#REF!</v>
      </c>
      <c r="AU13" s="38" t="e">
        <f>#REF!-#REF!</f>
        <v>#REF!</v>
      </c>
      <c r="AV13" s="38" t="e">
        <f>#REF!-#REF!</f>
        <v>#REF!</v>
      </c>
      <c r="AW13" s="38" t="e">
        <f>#REF!-#REF!</f>
        <v>#REF!</v>
      </c>
      <c r="AX13" s="39" t="e">
        <f>#REF!</f>
        <v>#REF!</v>
      </c>
      <c r="AY13" s="25"/>
      <c r="AZ13" s="40" t="e">
        <f t="shared" si="5"/>
        <v>#REF!</v>
      </c>
    </row>
    <row r="14" spans="1:52" x14ac:dyDescent="0.25">
      <c r="A14" s="32" t="s">
        <v>30</v>
      </c>
      <c r="B14" s="33">
        <f>VLOOKUP(A14,'[1]Professionals Historical Data'!$A$1:$Z$53,2,FALSE)</f>
        <v>20434</v>
      </c>
      <c r="C14" s="33">
        <f>VLOOKUP($A14,'[1]Professionals Historical Data'!$A$1:$Z$53,3,FALSE)</f>
        <v>8695</v>
      </c>
      <c r="D14" s="33">
        <f>VLOOKUP($A14,'[1]Professionals Historical Data'!$A$1:$Z$53,4,FALSE)</f>
        <v>15987</v>
      </c>
      <c r="E14" s="33">
        <f>VLOOKUP($A14,'[1]Professionals Historical Data'!$A$1:$Z$53,5,FALSE)</f>
        <v>2413</v>
      </c>
      <c r="F14" s="33">
        <f>VLOOKUP($A14,'[1]Professionals Historical Data'!$A$1:$Z$53,6,FALSE)</f>
        <v>2034</v>
      </c>
      <c r="G14" s="34">
        <f>VLOOKUP($A14,'[1]Professionals Historical Data'!$A$1:$Z$53,7,FALSE)</f>
        <v>0.20094679060339427</v>
      </c>
      <c r="H14" s="35">
        <f t="shared" si="1"/>
        <v>30</v>
      </c>
      <c r="I14" s="34">
        <f>VLOOKUP($A14,'[1]Professionals Historical Data'!$A$1:$Z$53,13,FALSE)</f>
        <v>0.31</v>
      </c>
      <c r="J14" s="34">
        <f>VLOOKUP($A14,'[1]Professionals Historical Data'!$A$1:$Z$53,19,FALSE)</f>
        <v>0.4</v>
      </c>
      <c r="K14" s="34">
        <f>VLOOKUP($A14,'[1]Professionals Historical Data'!$A$1:$Z$53,25,FALSE)</f>
        <v>0.44205735538807867</v>
      </c>
      <c r="L14" s="34">
        <f>VLOOKUP($A14,'[1]Professionals Historical Data'!$A$1:$Z$53,26,FALSE)</f>
        <v>0.47621611040422823</v>
      </c>
      <c r="M14" s="35">
        <f t="shared" si="2"/>
        <v>44</v>
      </c>
      <c r="N14" s="34">
        <f t="shared" si="3"/>
        <v>0.99057670340938242</v>
      </c>
      <c r="O14" s="34">
        <f t="shared" si="4"/>
        <v>0.19054027601057053</v>
      </c>
      <c r="Q14" s="36" t="s">
        <v>31</v>
      </c>
      <c r="R14" s="23" t="e">
        <f>#REF!</f>
        <v>#REF!</v>
      </c>
      <c r="S14" s="24" t="e">
        <f>RANK(#REF!,#REF!,0)</f>
        <v>#REF!</v>
      </c>
      <c r="T14" s="24" t="e">
        <f>RANK(#REF!,#REF!,0)</f>
        <v>#REF!</v>
      </c>
      <c r="U14" s="24" t="e">
        <f>RANK(#REF!,#REF!,0)</f>
        <v>#REF!</v>
      </c>
      <c r="V14" s="24" t="e">
        <f>RANK(#REF!,#REF!,0)</f>
        <v>#REF!</v>
      </c>
      <c r="W14" s="24" t="e">
        <f>RANK(#REF!,#REF!,0)</f>
        <v>#REF!</v>
      </c>
      <c r="X14" s="24" t="e">
        <f>RANK(#REF!,#REF!,0)</f>
        <v>#REF!</v>
      </c>
      <c r="Y14" s="24" t="e">
        <f>RANK(#REF!,#REF!,0)</f>
        <v>#REF!</v>
      </c>
      <c r="Z14" s="24" t="e">
        <f>RANK(#REF!,#REF!,0)</f>
        <v>#REF!</v>
      </c>
      <c r="AA14" s="24" t="e">
        <f>RANK(#REF!,#REF!,0)</f>
        <v>#REF!</v>
      </c>
      <c r="AB14" s="24" t="e">
        <f>RANK(#REF!,#REF!,0)</f>
        <v>#REF!</v>
      </c>
      <c r="AC14" s="24" t="e">
        <f>RANK(#REF!,#REF!,0)</f>
        <v>#REF!</v>
      </c>
      <c r="AD14" s="24" t="e">
        <f>RANK(#REF!,#REF!,0)</f>
        <v>#REF!</v>
      </c>
      <c r="AE14" s="24" t="e">
        <f>RANK(#REF!,#REF!,0)</f>
        <v>#REF!</v>
      </c>
      <c r="AF14" s="25"/>
      <c r="AG14" s="26" t="e">
        <f t="shared" si="0"/>
        <v>#REF!</v>
      </c>
      <c r="AI14" s="36" t="s">
        <v>30</v>
      </c>
      <c r="AJ14" s="23" t="e">
        <f>#REF!</f>
        <v>#REF!</v>
      </c>
      <c r="AK14" s="37" t="e">
        <f>#REF!</f>
        <v>#REF!</v>
      </c>
      <c r="AL14" s="38" t="e">
        <f>#REF!-#REF!</f>
        <v>#REF!</v>
      </c>
      <c r="AM14" s="38" t="e">
        <f>#REF!-#REF!</f>
        <v>#REF!</v>
      </c>
      <c r="AN14" s="38" t="e">
        <f>#REF!-#REF!</f>
        <v>#REF!</v>
      </c>
      <c r="AO14" s="38" t="e">
        <f>#REF!-#REF!</f>
        <v>#REF!</v>
      </c>
      <c r="AP14" s="38" t="e">
        <f>#REF!-#REF!</f>
        <v>#REF!</v>
      </c>
      <c r="AQ14" s="38" t="e">
        <f>#REF!-#REF!</f>
        <v>#REF!</v>
      </c>
      <c r="AR14" s="38" t="e">
        <f>#REF!-#REF!</f>
        <v>#REF!</v>
      </c>
      <c r="AS14" s="38" t="e">
        <f>#REF!-#REF!</f>
        <v>#REF!</v>
      </c>
      <c r="AT14" s="38" t="e">
        <f>#REF!-#REF!</f>
        <v>#REF!</v>
      </c>
      <c r="AU14" s="38" t="e">
        <f>#REF!-#REF!</f>
        <v>#REF!</v>
      </c>
      <c r="AV14" s="38" t="e">
        <f>#REF!-#REF!</f>
        <v>#REF!</v>
      </c>
      <c r="AW14" s="38" t="e">
        <f>#REF!-#REF!</f>
        <v>#REF!</v>
      </c>
      <c r="AX14" s="39" t="e">
        <f>#REF!</f>
        <v>#REF!</v>
      </c>
      <c r="AY14" s="25"/>
      <c r="AZ14" s="40" t="e">
        <f t="shared" si="5"/>
        <v>#REF!</v>
      </c>
    </row>
    <row r="15" spans="1:52" x14ac:dyDescent="0.25">
      <c r="A15" s="32" t="s">
        <v>31</v>
      </c>
      <c r="B15" s="33">
        <f>VLOOKUP(A15,'[1]Professionals Historical Data'!$A$1:$Z$53,2,FALSE)</f>
        <v>2907</v>
      </c>
      <c r="C15" s="33">
        <f>VLOOKUP($A15,'[1]Professionals Historical Data'!$A$1:$Z$53,3,FALSE)</f>
        <v>1263</v>
      </c>
      <c r="D15" s="33">
        <f>VLOOKUP($A15,'[1]Professionals Historical Data'!$A$1:$Z$53,4,FALSE)</f>
        <v>2628</v>
      </c>
      <c r="E15" s="33">
        <f>VLOOKUP($A15,'[1]Professionals Historical Data'!$A$1:$Z$53,5,FALSE)</f>
        <v>167</v>
      </c>
      <c r="F15" s="33">
        <f>VLOOKUP($A15,'[1]Professionals Historical Data'!$A$1:$Z$53,6,FALSE)</f>
        <v>112</v>
      </c>
      <c r="G15" s="34">
        <f>VLOOKUP($A15,'[1]Professionals Historical Data'!$A$1:$Z$53,7,FALSE)</f>
        <v>0.14394954831013387</v>
      </c>
      <c r="H15" s="35">
        <f t="shared" si="1"/>
        <v>44</v>
      </c>
      <c r="I15" s="34">
        <f>VLOOKUP($A15,'[1]Professionals Historical Data'!$A$1:$Z$53,13,FALSE)</f>
        <v>0.23</v>
      </c>
      <c r="J15" s="34">
        <f>VLOOKUP($A15,'[1]Professionals Historical Data'!$A$1:$Z$53,19,FALSE)</f>
        <v>0.38</v>
      </c>
      <c r="K15" s="34">
        <f>VLOOKUP($A15,'[1]Professionals Historical Data'!$A$1:$Z$53,25,FALSE)</f>
        <v>0.36635706914344685</v>
      </c>
      <c r="L15" s="34">
        <f>VLOOKUP($A15,'[1]Professionals Historical Data'!$A$1:$Z$53,26,FALSE)</f>
        <v>0.43618851049191604</v>
      </c>
      <c r="M15" s="35">
        <f t="shared" si="2"/>
        <v>47</v>
      </c>
      <c r="N15" s="34">
        <f t="shared" si="3"/>
        <v>1.6398137712895378</v>
      </c>
      <c r="O15" s="34">
        <f t="shared" si="4"/>
        <v>0.14786450129451587</v>
      </c>
      <c r="Q15" s="36" t="s">
        <v>32</v>
      </c>
      <c r="R15" s="23" t="e">
        <f>#REF!</f>
        <v>#REF!</v>
      </c>
      <c r="S15" s="24" t="e">
        <f>RANK(#REF!,#REF!,0)</f>
        <v>#REF!</v>
      </c>
      <c r="T15" s="24" t="e">
        <f>RANK(#REF!,#REF!,0)</f>
        <v>#REF!</v>
      </c>
      <c r="U15" s="24" t="e">
        <f>RANK(#REF!,#REF!,0)</f>
        <v>#REF!</v>
      </c>
      <c r="V15" s="24" t="e">
        <f>RANK(#REF!,#REF!,0)</f>
        <v>#REF!</v>
      </c>
      <c r="W15" s="24" t="e">
        <f>RANK(#REF!,#REF!,0)</f>
        <v>#REF!</v>
      </c>
      <c r="X15" s="24" t="e">
        <f>RANK(#REF!,#REF!,0)</f>
        <v>#REF!</v>
      </c>
      <c r="Y15" s="24" t="e">
        <f>RANK(#REF!,#REF!,0)</f>
        <v>#REF!</v>
      </c>
      <c r="Z15" s="24" t="e">
        <f>RANK(#REF!,#REF!,0)</f>
        <v>#REF!</v>
      </c>
      <c r="AA15" s="24" t="e">
        <f>RANK(#REF!,#REF!,0)</f>
        <v>#REF!</v>
      </c>
      <c r="AB15" s="24" t="e">
        <f>RANK(#REF!,#REF!,0)</f>
        <v>#REF!</v>
      </c>
      <c r="AC15" s="24" t="e">
        <f>RANK(#REF!,#REF!,0)</f>
        <v>#REF!</v>
      </c>
      <c r="AD15" s="24" t="e">
        <f>RANK(#REF!,#REF!,0)</f>
        <v>#REF!</v>
      </c>
      <c r="AE15" s="24" t="e">
        <f>RANK(#REF!,#REF!,0)</f>
        <v>#REF!</v>
      </c>
      <c r="AF15" s="25"/>
      <c r="AG15" s="26" t="e">
        <f t="shared" si="0"/>
        <v>#REF!</v>
      </c>
      <c r="AI15" s="36" t="s">
        <v>31</v>
      </c>
      <c r="AJ15" s="23" t="e">
        <f>#REF!</f>
        <v>#REF!</v>
      </c>
      <c r="AK15" s="37" t="e">
        <f>#REF!</f>
        <v>#REF!</v>
      </c>
      <c r="AL15" s="38" t="e">
        <f>#REF!-#REF!</f>
        <v>#REF!</v>
      </c>
      <c r="AM15" s="38" t="e">
        <f>#REF!-#REF!</f>
        <v>#REF!</v>
      </c>
      <c r="AN15" s="38" t="e">
        <f>#REF!-#REF!</f>
        <v>#REF!</v>
      </c>
      <c r="AO15" s="38" t="e">
        <f>#REF!-#REF!</f>
        <v>#REF!</v>
      </c>
      <c r="AP15" s="38" t="e">
        <f>#REF!-#REF!</f>
        <v>#REF!</v>
      </c>
      <c r="AQ15" s="38" t="e">
        <f>#REF!-#REF!</f>
        <v>#REF!</v>
      </c>
      <c r="AR15" s="38" t="e">
        <f>#REF!-#REF!</f>
        <v>#REF!</v>
      </c>
      <c r="AS15" s="38" t="e">
        <f>#REF!-#REF!</f>
        <v>#REF!</v>
      </c>
      <c r="AT15" s="38" t="e">
        <f>#REF!-#REF!</f>
        <v>#REF!</v>
      </c>
      <c r="AU15" s="38" t="e">
        <f>#REF!-#REF!</f>
        <v>#REF!</v>
      </c>
      <c r="AV15" s="38" t="e">
        <f>#REF!-#REF!</f>
        <v>#REF!</v>
      </c>
      <c r="AW15" s="38" t="e">
        <f>#REF!-#REF!</f>
        <v>#REF!</v>
      </c>
      <c r="AX15" s="39" t="e">
        <f>#REF!</f>
        <v>#REF!</v>
      </c>
      <c r="AY15" s="25"/>
      <c r="AZ15" s="40" t="e">
        <f t="shared" si="5"/>
        <v>#REF!</v>
      </c>
    </row>
    <row r="16" spans="1:52" x14ac:dyDescent="0.25">
      <c r="A16" s="32" t="s">
        <v>32</v>
      </c>
      <c r="B16" s="33">
        <f>VLOOKUP(A16,'[1]Professionals Historical Data'!$A$1:$Z$53,2,FALSE)</f>
        <v>3603</v>
      </c>
      <c r="C16" s="33">
        <f>VLOOKUP($A16,'[1]Professionals Historical Data'!$A$1:$Z$53,3,FALSE)</f>
        <v>1657</v>
      </c>
      <c r="D16" s="33">
        <f>VLOOKUP($A16,'[1]Professionals Historical Data'!$A$1:$Z$53,4,FALSE)</f>
        <v>2560</v>
      </c>
      <c r="E16" s="33">
        <f>VLOOKUP($A16,'[1]Professionals Historical Data'!$A$1:$Z$53,5,FALSE)</f>
        <v>489</v>
      </c>
      <c r="F16" s="33">
        <f>VLOOKUP($A16,'[1]Professionals Historical Data'!$A$1:$Z$53,6,FALSE)</f>
        <v>555</v>
      </c>
      <c r="G16" s="34">
        <f>VLOOKUP($A16,'[1]Professionals Historical Data'!$A$1:$Z$53,7,FALSE)</f>
        <v>0.1114226717005444</v>
      </c>
      <c r="H16" s="35">
        <f t="shared" si="1"/>
        <v>49</v>
      </c>
      <c r="I16" s="34">
        <f>VLOOKUP($A16,'[1]Professionals Historical Data'!$A$1:$Z$53,13,FALSE)</f>
        <v>0.28000000000000003</v>
      </c>
      <c r="J16" s="34">
        <f>VLOOKUP($A16,'[1]Professionals Historical Data'!$A$1:$Z$53,19,FALSE)</f>
        <v>0.37</v>
      </c>
      <c r="K16" s="34">
        <f>VLOOKUP($A16,'[1]Professionals Historical Data'!$A$1:$Z$53,25,FALSE)</f>
        <v>0.49958368026644462</v>
      </c>
      <c r="L16" s="34">
        <f>VLOOKUP($A16,'[1]Professionals Historical Data'!$A$1:$Z$53,26,FALSE)</f>
        <v>0.51290591174021649</v>
      </c>
      <c r="M16" s="35">
        <f t="shared" si="2"/>
        <v>39</v>
      </c>
      <c r="N16" s="34">
        <f t="shared" si="3"/>
        <v>2.320688638613861</v>
      </c>
      <c r="O16" s="34">
        <f t="shared" si="4"/>
        <v>0.38623219389247704</v>
      </c>
      <c r="Q16" s="36" t="s">
        <v>33</v>
      </c>
      <c r="R16" s="23" t="e">
        <f>#REF!</f>
        <v>#REF!</v>
      </c>
      <c r="S16" s="24" t="e">
        <f>RANK(#REF!,#REF!,0)</f>
        <v>#REF!</v>
      </c>
      <c r="T16" s="24" t="e">
        <f>RANK(#REF!,#REF!,0)</f>
        <v>#REF!</v>
      </c>
      <c r="U16" s="24" t="e">
        <f>RANK(#REF!,#REF!,0)</f>
        <v>#REF!</v>
      </c>
      <c r="V16" s="24" t="e">
        <f>RANK(#REF!,#REF!,0)</f>
        <v>#REF!</v>
      </c>
      <c r="W16" s="24" t="e">
        <f>RANK(#REF!,#REF!,0)</f>
        <v>#REF!</v>
      </c>
      <c r="X16" s="24" t="e">
        <f>RANK(#REF!,#REF!,0)</f>
        <v>#REF!</v>
      </c>
      <c r="Y16" s="24" t="e">
        <f>RANK(#REF!,#REF!,0)</f>
        <v>#REF!</v>
      </c>
      <c r="Z16" s="24" t="e">
        <f>RANK(#REF!,#REF!,0)</f>
        <v>#REF!</v>
      </c>
      <c r="AA16" s="24" t="e">
        <f>RANK(#REF!,#REF!,0)</f>
        <v>#REF!</v>
      </c>
      <c r="AB16" s="24" t="e">
        <f>RANK(#REF!,#REF!,0)</f>
        <v>#REF!</v>
      </c>
      <c r="AC16" s="24" t="e">
        <f>RANK(#REF!,#REF!,0)</f>
        <v>#REF!</v>
      </c>
      <c r="AD16" s="24" t="e">
        <f>RANK(#REF!,#REF!,0)</f>
        <v>#REF!</v>
      </c>
      <c r="AE16" s="24" t="e">
        <f>RANK(#REF!,#REF!,0)</f>
        <v>#REF!</v>
      </c>
      <c r="AF16" s="25"/>
      <c r="AG16" s="26" t="e">
        <f t="shared" si="0"/>
        <v>#REF!</v>
      </c>
      <c r="AI16" s="36" t="s">
        <v>32</v>
      </c>
      <c r="AJ16" s="23" t="e">
        <f>#REF!</f>
        <v>#REF!</v>
      </c>
      <c r="AK16" s="37" t="e">
        <f>#REF!</f>
        <v>#REF!</v>
      </c>
      <c r="AL16" s="38" t="e">
        <f>#REF!-#REF!</f>
        <v>#REF!</v>
      </c>
      <c r="AM16" s="38" t="e">
        <f>#REF!-#REF!</f>
        <v>#REF!</v>
      </c>
      <c r="AN16" s="38" t="e">
        <f>#REF!-#REF!</f>
        <v>#REF!</v>
      </c>
      <c r="AO16" s="38" t="e">
        <f>#REF!-#REF!</f>
        <v>#REF!</v>
      </c>
      <c r="AP16" s="38" t="e">
        <f>#REF!-#REF!</f>
        <v>#REF!</v>
      </c>
      <c r="AQ16" s="38" t="e">
        <f>#REF!-#REF!</f>
        <v>#REF!</v>
      </c>
      <c r="AR16" s="38" t="e">
        <f>#REF!-#REF!</f>
        <v>#REF!</v>
      </c>
      <c r="AS16" s="38" t="e">
        <f>#REF!-#REF!</f>
        <v>#REF!</v>
      </c>
      <c r="AT16" s="38" t="e">
        <f>#REF!-#REF!</f>
        <v>#REF!</v>
      </c>
      <c r="AU16" s="38" t="e">
        <f>#REF!-#REF!</f>
        <v>#REF!</v>
      </c>
      <c r="AV16" s="38" t="e">
        <f>#REF!-#REF!</f>
        <v>#REF!</v>
      </c>
      <c r="AW16" s="38" t="e">
        <f>#REF!-#REF!</f>
        <v>#REF!</v>
      </c>
      <c r="AX16" s="39" t="e">
        <f>#REF!</f>
        <v>#REF!</v>
      </c>
      <c r="AY16" s="25"/>
      <c r="AZ16" s="40" t="e">
        <f t="shared" si="5"/>
        <v>#REF!</v>
      </c>
    </row>
    <row r="17" spans="1:52" x14ac:dyDescent="0.25">
      <c r="A17" s="32" t="s">
        <v>33</v>
      </c>
      <c r="B17" s="33">
        <f>VLOOKUP(A17,'[1]Professionals Historical Data'!$A$1:$Z$53,2,FALSE)</f>
        <v>27755</v>
      </c>
      <c r="C17" s="33">
        <f>VLOOKUP($A17,'[1]Professionals Historical Data'!$A$1:$Z$53,3,FALSE)</f>
        <v>12144</v>
      </c>
      <c r="D17" s="33">
        <f>VLOOKUP($A17,'[1]Professionals Historical Data'!$A$1:$Z$53,4,FALSE)</f>
        <v>23892</v>
      </c>
      <c r="E17" s="33">
        <f>VLOOKUP($A17,'[1]Professionals Historical Data'!$A$1:$Z$53,5,FALSE)</f>
        <v>2254</v>
      </c>
      <c r="F17" s="33">
        <f>VLOOKUP($A17,'[1]Professionals Historical Data'!$A$1:$Z$53,6,FALSE)</f>
        <v>1611</v>
      </c>
      <c r="G17" s="34">
        <f>VLOOKUP($A17,'[1]Professionals Historical Data'!$A$1:$Z$53,7,FALSE)</f>
        <v>0.24753777562931303</v>
      </c>
      <c r="H17" s="35">
        <f t="shared" si="1"/>
        <v>17</v>
      </c>
      <c r="I17" s="34">
        <f>VLOOKUP($A17,'[1]Professionals Historical Data'!$A$1:$Z$53,13,FALSE)</f>
        <v>0.4</v>
      </c>
      <c r="J17" s="34">
        <f>VLOOKUP($A17,'[1]Professionals Historical Data'!$A$1:$Z$53,19,FALSE)</f>
        <v>0.51</v>
      </c>
      <c r="K17" s="34">
        <f>VLOOKUP($A17,'[1]Professionals Historical Data'!$A$1:$Z$53,25,FALSE)</f>
        <v>0.64363177805800753</v>
      </c>
      <c r="L17" s="34">
        <f>VLOOKUP($A17,'[1]Professionals Historical Data'!$A$1:$Z$53,26,FALSE)</f>
        <v>0.67159070437758961</v>
      </c>
      <c r="M17" s="35">
        <f t="shared" si="2"/>
        <v>8</v>
      </c>
      <c r="N17" s="34">
        <f t="shared" si="3"/>
        <v>1.0602916007604564</v>
      </c>
      <c r="O17" s="34">
        <f t="shared" si="4"/>
        <v>0.31684451838743061</v>
      </c>
      <c r="Q17" s="36" t="s">
        <v>34</v>
      </c>
      <c r="R17" s="23" t="e">
        <f>#REF!</f>
        <v>#REF!</v>
      </c>
      <c r="S17" s="24" t="e">
        <f>RANK(#REF!,#REF!,0)</f>
        <v>#REF!</v>
      </c>
      <c r="T17" s="24" t="e">
        <f>RANK(#REF!,#REF!,0)</f>
        <v>#REF!</v>
      </c>
      <c r="U17" s="24" t="e">
        <f>RANK(#REF!,#REF!,0)</f>
        <v>#REF!</v>
      </c>
      <c r="V17" s="24" t="e">
        <f>RANK(#REF!,#REF!,0)</f>
        <v>#REF!</v>
      </c>
      <c r="W17" s="24" t="e">
        <f>RANK(#REF!,#REF!,0)</f>
        <v>#REF!</v>
      </c>
      <c r="X17" s="24" t="e">
        <f>RANK(#REF!,#REF!,0)</f>
        <v>#REF!</v>
      </c>
      <c r="Y17" s="24" t="e">
        <f>RANK(#REF!,#REF!,0)</f>
        <v>#REF!</v>
      </c>
      <c r="Z17" s="24" t="e">
        <f>RANK(#REF!,#REF!,0)</f>
        <v>#REF!</v>
      </c>
      <c r="AA17" s="24" t="e">
        <f>RANK(#REF!,#REF!,0)</f>
        <v>#REF!</v>
      </c>
      <c r="AB17" s="24" t="e">
        <f>RANK(#REF!,#REF!,0)</f>
        <v>#REF!</v>
      </c>
      <c r="AC17" s="24" t="e">
        <f>RANK(#REF!,#REF!,0)</f>
        <v>#REF!</v>
      </c>
      <c r="AD17" s="24" t="e">
        <f>RANK(#REF!,#REF!,0)</f>
        <v>#REF!</v>
      </c>
      <c r="AE17" s="24" t="e">
        <f>RANK(#REF!,#REF!,0)</f>
        <v>#REF!</v>
      </c>
      <c r="AF17" s="25"/>
      <c r="AG17" s="26" t="e">
        <f t="shared" si="0"/>
        <v>#REF!</v>
      </c>
      <c r="AI17" s="36" t="s">
        <v>33</v>
      </c>
      <c r="AJ17" s="23" t="e">
        <f>#REF!</f>
        <v>#REF!</v>
      </c>
      <c r="AK17" s="37" t="e">
        <f>#REF!</f>
        <v>#REF!</v>
      </c>
      <c r="AL17" s="38" t="e">
        <f>#REF!-#REF!</f>
        <v>#REF!</v>
      </c>
      <c r="AM17" s="38" t="e">
        <f>#REF!-#REF!</f>
        <v>#REF!</v>
      </c>
      <c r="AN17" s="38" t="e">
        <f>#REF!-#REF!</f>
        <v>#REF!</v>
      </c>
      <c r="AO17" s="38" t="e">
        <f>#REF!-#REF!</f>
        <v>#REF!</v>
      </c>
      <c r="AP17" s="38" t="e">
        <f>#REF!-#REF!</f>
        <v>#REF!</v>
      </c>
      <c r="AQ17" s="38" t="e">
        <f>#REF!-#REF!</f>
        <v>#REF!</v>
      </c>
      <c r="AR17" s="38" t="e">
        <f>#REF!-#REF!</f>
        <v>#REF!</v>
      </c>
      <c r="AS17" s="38" t="e">
        <f>#REF!-#REF!</f>
        <v>#REF!</v>
      </c>
      <c r="AT17" s="38" t="e">
        <f>#REF!-#REF!</f>
        <v>#REF!</v>
      </c>
      <c r="AU17" s="38" t="e">
        <f>#REF!-#REF!</f>
        <v>#REF!</v>
      </c>
      <c r="AV17" s="38" t="e">
        <f>#REF!-#REF!</f>
        <v>#REF!</v>
      </c>
      <c r="AW17" s="38" t="e">
        <f>#REF!-#REF!</f>
        <v>#REF!</v>
      </c>
      <c r="AX17" s="39" t="e">
        <f>#REF!</f>
        <v>#REF!</v>
      </c>
      <c r="AY17" s="25"/>
      <c r="AZ17" s="40" t="e">
        <f t="shared" si="5"/>
        <v>#REF!</v>
      </c>
    </row>
    <row r="18" spans="1:52" x14ac:dyDescent="0.25">
      <c r="A18" s="32" t="s">
        <v>34</v>
      </c>
      <c r="B18" s="33">
        <f>VLOOKUP(A18,'[1]Professionals Historical Data'!$A$1:$Z$53,2,FALSE)</f>
        <v>14789</v>
      </c>
      <c r="C18" s="33">
        <f>VLOOKUP($A18,'[1]Professionals Historical Data'!$A$1:$Z$53,3,FALSE)</f>
        <v>6329</v>
      </c>
      <c r="D18" s="33">
        <f>VLOOKUP($A18,'[1]Professionals Historical Data'!$A$1:$Z$53,4,FALSE)</f>
        <v>12160</v>
      </c>
      <c r="E18" s="33">
        <f>VLOOKUP($A18,'[1]Professionals Historical Data'!$A$1:$Z$53,5,FALSE)</f>
        <v>2120</v>
      </c>
      <c r="F18" s="33">
        <f>VLOOKUP($A18,'[1]Professionals Historical Data'!$A$1:$Z$53,6,FALSE)</f>
        <v>508</v>
      </c>
      <c r="G18" s="34">
        <f>VLOOKUP($A18,'[1]Professionals Historical Data'!$A$1:$Z$53,7,FALSE)</f>
        <v>0.20070669536137103</v>
      </c>
      <c r="H18" s="35">
        <f t="shared" si="1"/>
        <v>31</v>
      </c>
      <c r="I18" s="34">
        <f>VLOOKUP($A18,'[1]Professionals Historical Data'!$A$1:$Z$53,13,FALSE)</f>
        <v>0.35</v>
      </c>
      <c r="J18" s="34">
        <f>VLOOKUP($A18,'[1]Professionals Historical Data'!$A$1:$Z$53,19,FALSE)</f>
        <v>0.44</v>
      </c>
      <c r="K18" s="34">
        <f>VLOOKUP($A18,'[1]Professionals Historical Data'!$A$1:$Z$53,25,FALSE)</f>
        <v>0.53492460612617487</v>
      </c>
      <c r="L18" s="34">
        <f>VLOOKUP($A18,'[1]Professionals Historical Data'!$A$1:$Z$53,26,FALSE)</f>
        <v>0.56859828250726896</v>
      </c>
      <c r="M18" s="35">
        <f t="shared" si="2"/>
        <v>25</v>
      </c>
      <c r="N18" s="34">
        <f t="shared" si="3"/>
        <v>1.1922537223174494</v>
      </c>
      <c r="O18" s="34">
        <f t="shared" si="4"/>
        <v>0.29226882388015674</v>
      </c>
      <c r="Q18" s="36" t="s">
        <v>35</v>
      </c>
      <c r="R18" s="23" t="e">
        <f>#REF!</f>
        <v>#REF!</v>
      </c>
      <c r="S18" s="24" t="e">
        <f>RANK(#REF!,#REF!,0)</f>
        <v>#REF!</v>
      </c>
      <c r="T18" s="24" t="e">
        <f>RANK(#REF!,#REF!,0)</f>
        <v>#REF!</v>
      </c>
      <c r="U18" s="24" t="e">
        <f>RANK(#REF!,#REF!,0)</f>
        <v>#REF!</v>
      </c>
      <c r="V18" s="24" t="e">
        <f>RANK(#REF!,#REF!,0)</f>
        <v>#REF!</v>
      </c>
      <c r="W18" s="24" t="e">
        <f>RANK(#REF!,#REF!,0)</f>
        <v>#REF!</v>
      </c>
      <c r="X18" s="24" t="e">
        <f>RANK(#REF!,#REF!,0)</f>
        <v>#REF!</v>
      </c>
      <c r="Y18" s="24" t="e">
        <f>RANK(#REF!,#REF!,0)</f>
        <v>#REF!</v>
      </c>
      <c r="Z18" s="24" t="e">
        <f>RANK(#REF!,#REF!,0)</f>
        <v>#REF!</v>
      </c>
      <c r="AA18" s="24" t="e">
        <f>RANK(#REF!,#REF!,0)</f>
        <v>#REF!</v>
      </c>
      <c r="AB18" s="24" t="e">
        <f>RANK(#REF!,#REF!,0)</f>
        <v>#REF!</v>
      </c>
      <c r="AC18" s="24" t="e">
        <f>RANK(#REF!,#REF!,0)</f>
        <v>#REF!</v>
      </c>
      <c r="AD18" s="24" t="e">
        <f>RANK(#REF!,#REF!,0)</f>
        <v>#REF!</v>
      </c>
      <c r="AE18" s="24" t="e">
        <f>RANK(#REF!,#REF!,0)</f>
        <v>#REF!</v>
      </c>
      <c r="AF18" s="25"/>
      <c r="AG18" s="26" t="e">
        <f t="shared" si="0"/>
        <v>#REF!</v>
      </c>
      <c r="AI18" s="36" t="s">
        <v>34</v>
      </c>
      <c r="AJ18" s="23" t="e">
        <f>#REF!</f>
        <v>#REF!</v>
      </c>
      <c r="AK18" s="37" t="e">
        <f>#REF!</f>
        <v>#REF!</v>
      </c>
      <c r="AL18" s="38" t="e">
        <f>#REF!-#REF!</f>
        <v>#REF!</v>
      </c>
      <c r="AM18" s="38" t="e">
        <f>#REF!-#REF!</f>
        <v>#REF!</v>
      </c>
      <c r="AN18" s="38" t="e">
        <f>#REF!-#REF!</f>
        <v>#REF!</v>
      </c>
      <c r="AO18" s="38" t="e">
        <f>#REF!-#REF!</f>
        <v>#REF!</v>
      </c>
      <c r="AP18" s="38" t="e">
        <f>#REF!-#REF!</f>
        <v>#REF!</v>
      </c>
      <c r="AQ18" s="38" t="e">
        <f>#REF!-#REF!</f>
        <v>#REF!</v>
      </c>
      <c r="AR18" s="38" t="e">
        <f>#REF!-#REF!</f>
        <v>#REF!</v>
      </c>
      <c r="AS18" s="38" t="e">
        <f>#REF!-#REF!</f>
        <v>#REF!</v>
      </c>
      <c r="AT18" s="38" t="e">
        <f>#REF!-#REF!</f>
        <v>#REF!</v>
      </c>
      <c r="AU18" s="38" t="e">
        <f>#REF!-#REF!</f>
        <v>#REF!</v>
      </c>
      <c r="AV18" s="38" t="e">
        <f>#REF!-#REF!</f>
        <v>#REF!</v>
      </c>
      <c r="AW18" s="38" t="e">
        <f>#REF!-#REF!</f>
        <v>#REF!</v>
      </c>
      <c r="AX18" s="39" t="e">
        <f>#REF!</f>
        <v>#REF!</v>
      </c>
      <c r="AY18" s="25"/>
      <c r="AZ18" s="40" t="e">
        <f t="shared" si="5"/>
        <v>#REF!</v>
      </c>
    </row>
    <row r="19" spans="1:52" x14ac:dyDescent="0.25">
      <c r="A19" s="32" t="s">
        <v>35</v>
      </c>
      <c r="B19" s="33">
        <f>VLOOKUP(A19,'[1]Professionals Historical Data'!$A$1:$Z$53,2,FALSE)</f>
        <v>6601</v>
      </c>
      <c r="C19" s="33">
        <f>VLOOKUP($A19,'[1]Professionals Historical Data'!$A$1:$Z$53,3,FALSE)</f>
        <v>3231</v>
      </c>
      <c r="D19" s="33">
        <f>VLOOKUP($A19,'[1]Professionals Historical Data'!$A$1:$Z$53,4,FALSE)</f>
        <v>4939</v>
      </c>
      <c r="E19" s="33">
        <f>VLOOKUP($A19,'[1]Professionals Historical Data'!$A$1:$Z$53,5,FALSE)</f>
        <v>1002</v>
      </c>
      <c r="F19" s="33">
        <f>VLOOKUP($A19,'[1]Professionals Historical Data'!$A$1:$Z$53,6,FALSE)</f>
        <v>661</v>
      </c>
      <c r="G19" s="34">
        <f>VLOOKUP($A19,'[1]Professionals Historical Data'!$A$1:$Z$53,7,FALSE)</f>
        <v>0.33437194550000227</v>
      </c>
      <c r="H19" s="35">
        <f t="shared" si="1"/>
        <v>6</v>
      </c>
      <c r="I19" s="34">
        <f>VLOOKUP($A19,'[1]Professionals Historical Data'!$A$1:$Z$53,13,FALSE)</f>
        <v>0.51</v>
      </c>
      <c r="J19" s="34">
        <f>VLOOKUP($A19,'[1]Professionals Historical Data'!$A$1:$Z$53,19,FALSE)</f>
        <v>0.64</v>
      </c>
      <c r="K19" s="34">
        <f>VLOOKUP($A19,'[1]Professionals Historical Data'!$A$1:$Z$53,25,FALSE)</f>
        <v>0.72095137100439333</v>
      </c>
      <c r="L19" s="34">
        <f>VLOOKUP($A19,'[1]Professionals Historical Data'!$A$1:$Z$53,26,FALSE)</f>
        <v>0.74079684896227849</v>
      </c>
      <c r="M19" s="35">
        <f t="shared" si="2"/>
        <v>6</v>
      </c>
      <c r="N19" s="34">
        <f t="shared" si="3"/>
        <v>0.91403617621980093</v>
      </c>
      <c r="O19" s="34">
        <f t="shared" si="4"/>
        <v>0.15749507650356012</v>
      </c>
      <c r="Q19" s="36" t="s">
        <v>36</v>
      </c>
      <c r="R19" s="23" t="e">
        <f>#REF!</f>
        <v>#REF!</v>
      </c>
      <c r="S19" s="24" t="e">
        <f>RANK(#REF!,#REF!,0)</f>
        <v>#REF!</v>
      </c>
      <c r="T19" s="24" t="e">
        <f>RANK(#REF!,#REF!,0)</f>
        <v>#REF!</v>
      </c>
      <c r="U19" s="24" t="e">
        <f>RANK(#REF!,#REF!,0)</f>
        <v>#REF!</v>
      </c>
      <c r="V19" s="24" t="e">
        <f>RANK(#REF!,#REF!,0)</f>
        <v>#REF!</v>
      </c>
      <c r="W19" s="24" t="e">
        <f>RANK(#REF!,#REF!,0)</f>
        <v>#REF!</v>
      </c>
      <c r="X19" s="24" t="e">
        <f>RANK(#REF!,#REF!,0)</f>
        <v>#REF!</v>
      </c>
      <c r="Y19" s="24" t="e">
        <f>RANK(#REF!,#REF!,0)</f>
        <v>#REF!</v>
      </c>
      <c r="Z19" s="24" t="e">
        <f>RANK(#REF!,#REF!,0)</f>
        <v>#REF!</v>
      </c>
      <c r="AA19" s="24" t="e">
        <f>RANK(#REF!,#REF!,0)</f>
        <v>#REF!</v>
      </c>
      <c r="AB19" s="24" t="e">
        <f>RANK(#REF!,#REF!,0)</f>
        <v>#REF!</v>
      </c>
      <c r="AC19" s="24" t="e">
        <f>RANK(#REF!,#REF!,0)</f>
        <v>#REF!</v>
      </c>
      <c r="AD19" s="24" t="e">
        <f>RANK(#REF!,#REF!,0)</f>
        <v>#REF!</v>
      </c>
      <c r="AE19" s="24" t="e">
        <f>RANK(#REF!,#REF!,0)</f>
        <v>#REF!</v>
      </c>
      <c r="AF19" s="25"/>
      <c r="AG19" s="26" t="e">
        <f t="shared" si="0"/>
        <v>#REF!</v>
      </c>
      <c r="AI19" s="36" t="s">
        <v>35</v>
      </c>
      <c r="AJ19" s="23" t="e">
        <f>#REF!</f>
        <v>#REF!</v>
      </c>
      <c r="AK19" s="37" t="e">
        <f>#REF!</f>
        <v>#REF!</v>
      </c>
      <c r="AL19" s="38" t="e">
        <f>#REF!-#REF!</f>
        <v>#REF!</v>
      </c>
      <c r="AM19" s="38" t="e">
        <f>#REF!-#REF!</f>
        <v>#REF!</v>
      </c>
      <c r="AN19" s="38" t="e">
        <f>#REF!-#REF!</f>
        <v>#REF!</v>
      </c>
      <c r="AO19" s="38" t="e">
        <f>#REF!-#REF!</f>
        <v>#REF!</v>
      </c>
      <c r="AP19" s="38" t="e">
        <f>#REF!-#REF!</f>
        <v>#REF!</v>
      </c>
      <c r="AQ19" s="38" t="e">
        <f>#REF!-#REF!</f>
        <v>#REF!</v>
      </c>
      <c r="AR19" s="38" t="e">
        <f>#REF!-#REF!</f>
        <v>#REF!</v>
      </c>
      <c r="AS19" s="38" t="e">
        <f>#REF!-#REF!</f>
        <v>#REF!</v>
      </c>
      <c r="AT19" s="38" t="e">
        <f>#REF!-#REF!</f>
        <v>#REF!</v>
      </c>
      <c r="AU19" s="38" t="e">
        <f>#REF!-#REF!</f>
        <v>#REF!</v>
      </c>
      <c r="AV19" s="38" t="e">
        <f>#REF!-#REF!</f>
        <v>#REF!</v>
      </c>
      <c r="AW19" s="38" t="e">
        <f>#REF!-#REF!</f>
        <v>#REF!</v>
      </c>
      <c r="AX19" s="39" t="e">
        <f>#REF!</f>
        <v>#REF!</v>
      </c>
      <c r="AY19" s="25"/>
      <c r="AZ19" s="40" t="e">
        <f t="shared" si="5"/>
        <v>#REF!</v>
      </c>
    </row>
    <row r="20" spans="1:52" x14ac:dyDescent="0.25">
      <c r="A20" s="32" t="s">
        <v>36</v>
      </c>
      <c r="B20" s="33">
        <f>VLOOKUP(A20,'[1]Professionals Historical Data'!$A$1:$Z$53,2,FALSE)</f>
        <v>6571</v>
      </c>
      <c r="C20" s="33">
        <f>VLOOKUP($A20,'[1]Professionals Historical Data'!$A$1:$Z$53,3,FALSE)</f>
        <v>3025</v>
      </c>
      <c r="D20" s="33">
        <f>VLOOKUP($A20,'[1]Professionals Historical Data'!$A$1:$Z$53,4,FALSE)</f>
        <v>4956</v>
      </c>
      <c r="E20" s="33">
        <f>VLOOKUP($A20,'[1]Professionals Historical Data'!$A$1:$Z$53,5,FALSE)</f>
        <v>941</v>
      </c>
      <c r="F20" s="33">
        <f>VLOOKUP($A20,'[1]Professionals Historical Data'!$A$1:$Z$53,6,FALSE)</f>
        <v>675</v>
      </c>
      <c r="G20" s="34">
        <f>VLOOKUP($A20,'[1]Professionals Historical Data'!$A$1:$Z$53,7,FALSE)</f>
        <v>0.21377890590279316</v>
      </c>
      <c r="H20" s="35">
        <f t="shared" si="1"/>
        <v>25</v>
      </c>
      <c r="I20" s="34">
        <f>VLOOKUP($A20,'[1]Professionals Historical Data'!$A$1:$Z$53,13,FALSE)</f>
        <v>0.34</v>
      </c>
      <c r="J20" s="34">
        <f>VLOOKUP($A20,'[1]Professionals Historical Data'!$A$1:$Z$53,19,FALSE)</f>
        <v>0.42</v>
      </c>
      <c r="K20" s="34">
        <f>VLOOKUP($A20,'[1]Professionals Historical Data'!$A$1:$Z$53,25,FALSE)</f>
        <v>0.5308172272104702</v>
      </c>
      <c r="L20" s="34">
        <f>VLOOKUP($A20,'[1]Professionals Historical Data'!$A$1:$Z$53,26,FALSE)</f>
        <v>0.56414548774920104</v>
      </c>
      <c r="M20" s="35">
        <f t="shared" si="2"/>
        <v>26</v>
      </c>
      <c r="N20" s="34">
        <f t="shared" si="3"/>
        <v>0.96464659703599132</v>
      </c>
      <c r="O20" s="34">
        <f t="shared" si="4"/>
        <v>0.34320354226000249</v>
      </c>
      <c r="Q20" s="36" t="s">
        <v>37</v>
      </c>
      <c r="R20" s="23" t="e">
        <f>#REF!</f>
        <v>#REF!</v>
      </c>
      <c r="S20" s="24" t="e">
        <f>RANK(#REF!,#REF!,0)</f>
        <v>#REF!</v>
      </c>
      <c r="T20" s="24" t="e">
        <f>RANK(#REF!,#REF!,0)</f>
        <v>#REF!</v>
      </c>
      <c r="U20" s="24" t="e">
        <f>RANK(#REF!,#REF!,0)</f>
        <v>#REF!</v>
      </c>
      <c r="V20" s="24" t="e">
        <f>RANK(#REF!,#REF!,0)</f>
        <v>#REF!</v>
      </c>
      <c r="W20" s="24" t="e">
        <f>RANK(#REF!,#REF!,0)</f>
        <v>#REF!</v>
      </c>
      <c r="X20" s="24" t="e">
        <f>RANK(#REF!,#REF!,0)</f>
        <v>#REF!</v>
      </c>
      <c r="Y20" s="24" t="e">
        <f>RANK(#REF!,#REF!,0)</f>
        <v>#REF!</v>
      </c>
      <c r="Z20" s="24" t="e">
        <f>RANK(#REF!,#REF!,0)</f>
        <v>#REF!</v>
      </c>
      <c r="AA20" s="24" t="e">
        <f>RANK(#REF!,#REF!,0)</f>
        <v>#REF!</v>
      </c>
      <c r="AB20" s="24" t="e">
        <f>RANK(#REF!,#REF!,0)</f>
        <v>#REF!</v>
      </c>
      <c r="AC20" s="24" t="e">
        <f>RANK(#REF!,#REF!,0)</f>
        <v>#REF!</v>
      </c>
      <c r="AD20" s="24" t="e">
        <f>RANK(#REF!,#REF!,0)</f>
        <v>#REF!</v>
      </c>
      <c r="AE20" s="24" t="e">
        <f>RANK(#REF!,#REF!,0)</f>
        <v>#REF!</v>
      </c>
      <c r="AF20" s="25"/>
      <c r="AG20" s="26" t="e">
        <f t="shared" si="0"/>
        <v>#REF!</v>
      </c>
      <c r="AI20" s="36" t="s">
        <v>36</v>
      </c>
      <c r="AJ20" s="23" t="e">
        <f>#REF!</f>
        <v>#REF!</v>
      </c>
      <c r="AK20" s="37" t="e">
        <f>#REF!</f>
        <v>#REF!</v>
      </c>
      <c r="AL20" s="38" t="e">
        <f>#REF!-#REF!</f>
        <v>#REF!</v>
      </c>
      <c r="AM20" s="38" t="e">
        <f>#REF!-#REF!</f>
        <v>#REF!</v>
      </c>
      <c r="AN20" s="38" t="e">
        <f>#REF!-#REF!</f>
        <v>#REF!</v>
      </c>
      <c r="AO20" s="38" t="e">
        <f>#REF!-#REF!</f>
        <v>#REF!</v>
      </c>
      <c r="AP20" s="38" t="e">
        <f>#REF!-#REF!</f>
        <v>#REF!</v>
      </c>
      <c r="AQ20" s="38" t="e">
        <f>#REF!-#REF!</f>
        <v>#REF!</v>
      </c>
      <c r="AR20" s="38" t="e">
        <f>#REF!-#REF!</f>
        <v>#REF!</v>
      </c>
      <c r="AS20" s="38" t="e">
        <f>#REF!-#REF!</f>
        <v>#REF!</v>
      </c>
      <c r="AT20" s="38" t="e">
        <f>#REF!-#REF!</f>
        <v>#REF!</v>
      </c>
      <c r="AU20" s="38" t="e">
        <f>#REF!-#REF!</f>
        <v>#REF!</v>
      </c>
      <c r="AV20" s="38" t="e">
        <f>#REF!-#REF!</f>
        <v>#REF!</v>
      </c>
      <c r="AW20" s="38" t="e">
        <f>#REF!-#REF!</f>
        <v>#REF!</v>
      </c>
      <c r="AX20" s="39" t="e">
        <f>#REF!</f>
        <v>#REF!</v>
      </c>
      <c r="AY20" s="25"/>
      <c r="AZ20" s="40" t="e">
        <f t="shared" si="5"/>
        <v>#REF!</v>
      </c>
    </row>
    <row r="21" spans="1:52" x14ac:dyDescent="0.25">
      <c r="A21" s="32" t="s">
        <v>37</v>
      </c>
      <c r="B21" s="33">
        <f>VLOOKUP(A21,'[1]Professionals Historical Data'!$A$1:$Z$53,2,FALSE)</f>
        <v>10494</v>
      </c>
      <c r="C21" s="33">
        <f>VLOOKUP($A21,'[1]Professionals Historical Data'!$A$1:$Z$53,3,FALSE)</f>
        <v>4690</v>
      </c>
      <c r="D21" s="33">
        <f>VLOOKUP($A21,'[1]Professionals Historical Data'!$A$1:$Z$53,4,FALSE)</f>
        <v>7965</v>
      </c>
      <c r="E21" s="33">
        <f>VLOOKUP($A21,'[1]Professionals Historical Data'!$A$1:$Z$53,5,FALSE)</f>
        <v>1891</v>
      </c>
      <c r="F21" s="33">
        <f>VLOOKUP($A21,'[1]Professionals Historical Data'!$A$1:$Z$53,6,FALSE)</f>
        <v>638</v>
      </c>
      <c r="G21" s="34">
        <f>VLOOKUP($A21,'[1]Professionals Historical Data'!$A$1:$Z$53,7,FALSE)</f>
        <v>0.22661648650244559</v>
      </c>
      <c r="H21" s="35">
        <f t="shared" si="1"/>
        <v>22</v>
      </c>
      <c r="I21" s="34">
        <f>VLOOKUP($A21,'[1]Professionals Historical Data'!$A$1:$Z$53,13,FALSE)</f>
        <v>0.33</v>
      </c>
      <c r="J21" s="34">
        <f>VLOOKUP($A21,'[1]Professionals Historical Data'!$A$1:$Z$53,19,FALSE)</f>
        <v>0.43</v>
      </c>
      <c r="K21" s="34">
        <f>VLOOKUP($A21,'[1]Professionals Historical Data'!$A$1:$Z$53,25,FALSE)</f>
        <v>0.51162569087097387</v>
      </c>
      <c r="L21" s="34">
        <f>VLOOKUP($A21,'[1]Professionals Historical Data'!$A$1:$Z$53,26,FALSE)</f>
        <v>0.53344768439108059</v>
      </c>
      <c r="M21" s="35">
        <f t="shared" si="2"/>
        <v>34</v>
      </c>
      <c r="N21" s="34">
        <f t="shared" si="3"/>
        <v>0.89747889324618724</v>
      </c>
      <c r="O21" s="34">
        <f t="shared" si="4"/>
        <v>0.24057601021181535</v>
      </c>
      <c r="Q21" s="36" t="s">
        <v>38</v>
      </c>
      <c r="R21" s="23" t="e">
        <f>#REF!</f>
        <v>#REF!</v>
      </c>
      <c r="S21" s="24" t="e">
        <f>RANK(#REF!,#REF!,0)</f>
        <v>#REF!</v>
      </c>
      <c r="T21" s="24" t="e">
        <f>RANK(#REF!,#REF!,0)</f>
        <v>#REF!</v>
      </c>
      <c r="U21" s="24" t="e">
        <f>RANK(#REF!,#REF!,0)</f>
        <v>#REF!</v>
      </c>
      <c r="V21" s="24" t="e">
        <f>RANK(#REF!,#REF!,0)</f>
        <v>#REF!</v>
      </c>
      <c r="W21" s="24" t="e">
        <f>RANK(#REF!,#REF!,0)</f>
        <v>#REF!</v>
      </c>
      <c r="X21" s="24" t="e">
        <f>RANK(#REF!,#REF!,0)</f>
        <v>#REF!</v>
      </c>
      <c r="Y21" s="24" t="e">
        <f>RANK(#REF!,#REF!,0)</f>
        <v>#REF!</v>
      </c>
      <c r="Z21" s="24" t="e">
        <f>RANK(#REF!,#REF!,0)</f>
        <v>#REF!</v>
      </c>
      <c r="AA21" s="24" t="e">
        <f>RANK(#REF!,#REF!,0)</f>
        <v>#REF!</v>
      </c>
      <c r="AB21" s="24" t="e">
        <f>RANK(#REF!,#REF!,0)</f>
        <v>#REF!</v>
      </c>
      <c r="AC21" s="24" t="e">
        <f>RANK(#REF!,#REF!,0)</f>
        <v>#REF!</v>
      </c>
      <c r="AD21" s="24" t="e">
        <f>RANK(#REF!,#REF!,0)</f>
        <v>#REF!</v>
      </c>
      <c r="AE21" s="24" t="e">
        <f>RANK(#REF!,#REF!,0)</f>
        <v>#REF!</v>
      </c>
      <c r="AF21" s="25"/>
      <c r="AG21" s="26" t="e">
        <f t="shared" si="0"/>
        <v>#REF!</v>
      </c>
      <c r="AI21" s="36" t="s">
        <v>37</v>
      </c>
      <c r="AJ21" s="23" t="e">
        <f>#REF!</f>
        <v>#REF!</v>
      </c>
      <c r="AK21" s="37" t="e">
        <f>#REF!</f>
        <v>#REF!</v>
      </c>
      <c r="AL21" s="38" t="e">
        <f>#REF!-#REF!</f>
        <v>#REF!</v>
      </c>
      <c r="AM21" s="38" t="e">
        <f>#REF!-#REF!</f>
        <v>#REF!</v>
      </c>
      <c r="AN21" s="38" t="e">
        <f>#REF!-#REF!</f>
        <v>#REF!</v>
      </c>
      <c r="AO21" s="38" t="e">
        <f>#REF!-#REF!</f>
        <v>#REF!</v>
      </c>
      <c r="AP21" s="38" t="e">
        <f>#REF!-#REF!</f>
        <v>#REF!</v>
      </c>
      <c r="AQ21" s="38" t="e">
        <f>#REF!-#REF!</f>
        <v>#REF!</v>
      </c>
      <c r="AR21" s="38" t="e">
        <f>#REF!-#REF!</f>
        <v>#REF!</v>
      </c>
      <c r="AS21" s="38" t="e">
        <f>#REF!-#REF!</f>
        <v>#REF!</v>
      </c>
      <c r="AT21" s="38" t="e">
        <f>#REF!-#REF!</f>
        <v>#REF!</v>
      </c>
      <c r="AU21" s="38" t="e">
        <f>#REF!-#REF!</f>
        <v>#REF!</v>
      </c>
      <c r="AV21" s="38" t="e">
        <f>#REF!-#REF!</f>
        <v>#REF!</v>
      </c>
      <c r="AW21" s="38" t="e">
        <f>#REF!-#REF!</f>
        <v>#REF!</v>
      </c>
      <c r="AX21" s="39" t="e">
        <f>#REF!</f>
        <v>#REF!</v>
      </c>
      <c r="AY21" s="25"/>
      <c r="AZ21" s="40" t="e">
        <f t="shared" si="5"/>
        <v>#REF!</v>
      </c>
    </row>
    <row r="22" spans="1:52" x14ac:dyDescent="0.25">
      <c r="A22" s="32" t="s">
        <v>38</v>
      </c>
      <c r="B22" s="33">
        <f>VLOOKUP(A22,'[1]Professionals Historical Data'!$A$1:$Z$53,2,FALSE)</f>
        <v>10323</v>
      </c>
      <c r="C22" s="33">
        <f>VLOOKUP($A22,'[1]Professionals Historical Data'!$A$1:$Z$53,3,FALSE)</f>
        <v>4279</v>
      </c>
      <c r="D22" s="33">
        <f>VLOOKUP($A22,'[1]Professionals Historical Data'!$A$1:$Z$53,4,FALSE)</f>
        <v>8472</v>
      </c>
      <c r="E22" s="33">
        <f>VLOOKUP($A22,'[1]Professionals Historical Data'!$A$1:$Z$53,5,FALSE)</f>
        <v>1380</v>
      </c>
      <c r="F22" s="33">
        <f>VLOOKUP($A22,'[1]Professionals Historical Data'!$A$1:$Z$53,6,FALSE)</f>
        <v>471</v>
      </c>
      <c r="G22" s="34">
        <f>VLOOKUP($A22,'[1]Professionals Historical Data'!$A$1:$Z$53,7,FALSE)</f>
        <v>0.21975120854893956</v>
      </c>
      <c r="H22" s="35">
        <f t="shared" si="1"/>
        <v>23</v>
      </c>
      <c r="I22" s="34">
        <f>VLOOKUP($A22,'[1]Professionals Historical Data'!$A$1:$Z$53,13,FALSE)</f>
        <v>0.36</v>
      </c>
      <c r="J22" s="34">
        <f>VLOOKUP($A22,'[1]Professionals Historical Data'!$A$1:$Z$53,19,FALSE)</f>
        <v>0.44</v>
      </c>
      <c r="K22" s="34">
        <f>VLOOKUP($A22,'[1]Professionals Historical Data'!$A$1:$Z$53,25,FALSE)</f>
        <v>0.51176983435047951</v>
      </c>
      <c r="L22" s="34">
        <f>VLOOKUP($A22,'[1]Professionals Historical Data'!$A$1:$Z$53,26,FALSE)</f>
        <v>0.5424779618328005</v>
      </c>
      <c r="M22" s="35">
        <f t="shared" si="2"/>
        <v>31</v>
      </c>
      <c r="N22" s="34">
        <f t="shared" si="3"/>
        <v>1.0022643010948904</v>
      </c>
      <c r="O22" s="34">
        <f t="shared" si="4"/>
        <v>0.23290445871091023</v>
      </c>
      <c r="Q22" s="36" t="s">
        <v>39</v>
      </c>
      <c r="R22" s="23" t="e">
        <f>#REF!</f>
        <v>#REF!</v>
      </c>
      <c r="S22" s="24" t="e">
        <f>RANK(#REF!,#REF!,0)</f>
        <v>#REF!</v>
      </c>
      <c r="T22" s="24" t="e">
        <f>RANK(#REF!,#REF!,0)</f>
        <v>#REF!</v>
      </c>
      <c r="U22" s="24" t="e">
        <f>RANK(#REF!,#REF!,0)</f>
        <v>#REF!</v>
      </c>
      <c r="V22" s="24" t="e">
        <f>RANK(#REF!,#REF!,0)</f>
        <v>#REF!</v>
      </c>
      <c r="W22" s="24" t="e">
        <f>RANK(#REF!,#REF!,0)</f>
        <v>#REF!</v>
      </c>
      <c r="X22" s="24" t="e">
        <f>RANK(#REF!,#REF!,0)</f>
        <v>#REF!</v>
      </c>
      <c r="Y22" s="24" t="e">
        <f>RANK(#REF!,#REF!,0)</f>
        <v>#REF!</v>
      </c>
      <c r="Z22" s="24" t="e">
        <f>RANK(#REF!,#REF!,0)</f>
        <v>#REF!</v>
      </c>
      <c r="AA22" s="24" t="e">
        <f>RANK(#REF!,#REF!,0)</f>
        <v>#REF!</v>
      </c>
      <c r="AB22" s="24" t="e">
        <f>RANK(#REF!,#REF!,0)</f>
        <v>#REF!</v>
      </c>
      <c r="AC22" s="24" t="e">
        <f>RANK(#REF!,#REF!,0)</f>
        <v>#REF!</v>
      </c>
      <c r="AD22" s="24" t="e">
        <f>RANK(#REF!,#REF!,0)</f>
        <v>#REF!</v>
      </c>
      <c r="AE22" s="24" t="e">
        <f>RANK(#REF!,#REF!,0)</f>
        <v>#REF!</v>
      </c>
      <c r="AF22" s="25"/>
      <c r="AG22" s="26" t="e">
        <f t="shared" si="0"/>
        <v>#REF!</v>
      </c>
      <c r="AI22" s="36" t="s">
        <v>38</v>
      </c>
      <c r="AJ22" s="23" t="e">
        <f>#REF!</f>
        <v>#REF!</v>
      </c>
      <c r="AK22" s="37" t="e">
        <f>#REF!</f>
        <v>#REF!</v>
      </c>
      <c r="AL22" s="38" t="e">
        <f>#REF!-#REF!</f>
        <v>#REF!</v>
      </c>
      <c r="AM22" s="38" t="e">
        <f>#REF!-#REF!</f>
        <v>#REF!</v>
      </c>
      <c r="AN22" s="38" t="e">
        <f>#REF!-#REF!</f>
        <v>#REF!</v>
      </c>
      <c r="AO22" s="38" t="e">
        <f>#REF!-#REF!</f>
        <v>#REF!</v>
      </c>
      <c r="AP22" s="38" t="e">
        <f>#REF!-#REF!</f>
        <v>#REF!</v>
      </c>
      <c r="AQ22" s="38" t="e">
        <f>#REF!-#REF!</f>
        <v>#REF!</v>
      </c>
      <c r="AR22" s="38" t="e">
        <f>#REF!-#REF!</f>
        <v>#REF!</v>
      </c>
      <c r="AS22" s="38" t="e">
        <f>#REF!-#REF!</f>
        <v>#REF!</v>
      </c>
      <c r="AT22" s="38" t="e">
        <f>#REF!-#REF!</f>
        <v>#REF!</v>
      </c>
      <c r="AU22" s="38" t="e">
        <f>#REF!-#REF!</f>
        <v>#REF!</v>
      </c>
      <c r="AV22" s="38" t="e">
        <f>#REF!-#REF!</f>
        <v>#REF!</v>
      </c>
      <c r="AW22" s="38" t="e">
        <f>#REF!-#REF!</f>
        <v>#REF!</v>
      </c>
      <c r="AX22" s="39" t="e">
        <f>#REF!</f>
        <v>#REF!</v>
      </c>
      <c r="AY22" s="25"/>
      <c r="AZ22" s="40" t="e">
        <f t="shared" si="5"/>
        <v>#REF!</v>
      </c>
    </row>
    <row r="23" spans="1:52" x14ac:dyDescent="0.25">
      <c r="A23" s="32" t="s">
        <v>39</v>
      </c>
      <c r="B23" s="33">
        <f>VLOOKUP(A23,'[1]Professionals Historical Data'!$A$1:$Z$53,2,FALSE)</f>
        <v>4010</v>
      </c>
      <c r="C23" s="33">
        <f>VLOOKUP($A23,'[1]Professionals Historical Data'!$A$1:$Z$53,3,FALSE)</f>
        <v>1900</v>
      </c>
      <c r="D23" s="33">
        <f>VLOOKUP($A23,'[1]Professionals Historical Data'!$A$1:$Z$53,4,FALSE)</f>
        <v>2969</v>
      </c>
      <c r="E23" s="33">
        <f>VLOOKUP($A23,'[1]Professionals Historical Data'!$A$1:$Z$53,5,FALSE)</f>
        <v>665</v>
      </c>
      <c r="F23" s="33">
        <f>VLOOKUP($A23,'[1]Professionals Historical Data'!$A$1:$Z$53,6,FALSE)</f>
        <v>379</v>
      </c>
      <c r="G23" s="34">
        <f>VLOOKUP($A23,'[1]Professionals Historical Data'!$A$1:$Z$53,7,FALSE)</f>
        <v>0.4513556574876823</v>
      </c>
      <c r="H23" s="35">
        <f t="shared" si="1"/>
        <v>1</v>
      </c>
      <c r="I23" s="34">
        <f>VLOOKUP($A23,'[1]Professionals Historical Data'!$A$1:$Z$53,13,FALSE)</f>
        <v>0.61</v>
      </c>
      <c r="J23" s="34">
        <f>VLOOKUP($A23,'[1]Professionals Historical Data'!$A$1:$Z$53,19,FALSE)</f>
        <v>0.7</v>
      </c>
      <c r="K23" s="34">
        <f>VLOOKUP($A23,'[1]Professionals Historical Data'!$A$1:$Z$53,25,FALSE)</f>
        <v>0.79301745635910226</v>
      </c>
      <c r="L23" s="34">
        <f>VLOOKUP($A23,'[1]Professionals Historical Data'!$A$1:$Z$53,26,FALSE)</f>
        <v>0.82817955112219455</v>
      </c>
      <c r="M23" s="35">
        <f t="shared" si="2"/>
        <v>2</v>
      </c>
      <c r="N23" s="34">
        <f t="shared" si="3"/>
        <v>0.55088340732519403</v>
      </c>
      <c r="O23" s="34">
        <f t="shared" si="4"/>
        <v>0.183113644460278</v>
      </c>
      <c r="Q23" s="36" t="s">
        <v>40</v>
      </c>
      <c r="R23" s="23" t="e">
        <f>#REF!</f>
        <v>#REF!</v>
      </c>
      <c r="S23" s="24" t="e">
        <f>RANK(#REF!,#REF!,0)</f>
        <v>#REF!</v>
      </c>
      <c r="T23" s="24" t="e">
        <f>RANK(#REF!,#REF!,0)</f>
        <v>#REF!</v>
      </c>
      <c r="U23" s="24" t="e">
        <f>RANK(#REF!,#REF!,0)</f>
        <v>#REF!</v>
      </c>
      <c r="V23" s="24" t="e">
        <f>RANK(#REF!,#REF!,0)</f>
        <v>#REF!</v>
      </c>
      <c r="W23" s="24" t="e">
        <f>RANK(#REF!,#REF!,0)</f>
        <v>#REF!</v>
      </c>
      <c r="X23" s="24" t="e">
        <f>RANK(#REF!,#REF!,0)</f>
        <v>#REF!</v>
      </c>
      <c r="Y23" s="24" t="e">
        <f>RANK(#REF!,#REF!,0)</f>
        <v>#REF!</v>
      </c>
      <c r="Z23" s="24" t="e">
        <f>RANK(#REF!,#REF!,0)</f>
        <v>#REF!</v>
      </c>
      <c r="AA23" s="24" t="e">
        <f>RANK(#REF!,#REF!,0)</f>
        <v>#REF!</v>
      </c>
      <c r="AB23" s="24" t="e">
        <f>RANK(#REF!,#REF!,0)</f>
        <v>#REF!</v>
      </c>
      <c r="AC23" s="24" t="e">
        <f>RANK(#REF!,#REF!,0)</f>
        <v>#REF!</v>
      </c>
      <c r="AD23" s="24" t="e">
        <f>RANK(#REF!,#REF!,0)</f>
        <v>#REF!</v>
      </c>
      <c r="AE23" s="24" t="e">
        <f>RANK(#REF!,#REF!,0)</f>
        <v>#REF!</v>
      </c>
      <c r="AF23" s="25"/>
      <c r="AG23" s="26" t="e">
        <f t="shared" si="0"/>
        <v>#REF!</v>
      </c>
      <c r="AI23" s="36" t="s">
        <v>39</v>
      </c>
      <c r="AJ23" s="23" t="e">
        <f>#REF!</f>
        <v>#REF!</v>
      </c>
      <c r="AK23" s="37" t="e">
        <f>#REF!</f>
        <v>#REF!</v>
      </c>
      <c r="AL23" s="38" t="e">
        <f>#REF!-#REF!</f>
        <v>#REF!</v>
      </c>
      <c r="AM23" s="38" t="e">
        <f>#REF!-#REF!</f>
        <v>#REF!</v>
      </c>
      <c r="AN23" s="38" t="e">
        <f>#REF!-#REF!</f>
        <v>#REF!</v>
      </c>
      <c r="AO23" s="38" t="e">
        <f>#REF!-#REF!</f>
        <v>#REF!</v>
      </c>
      <c r="AP23" s="38" t="e">
        <f>#REF!-#REF!</f>
        <v>#REF!</v>
      </c>
      <c r="AQ23" s="38" t="e">
        <f>#REF!-#REF!</f>
        <v>#REF!</v>
      </c>
      <c r="AR23" s="38" t="e">
        <f>#REF!-#REF!</f>
        <v>#REF!</v>
      </c>
      <c r="AS23" s="38" t="e">
        <f>#REF!-#REF!</f>
        <v>#REF!</v>
      </c>
      <c r="AT23" s="38" t="e">
        <f>#REF!-#REF!</f>
        <v>#REF!</v>
      </c>
      <c r="AU23" s="38" t="e">
        <f>#REF!-#REF!</f>
        <v>#REF!</v>
      </c>
      <c r="AV23" s="38" t="e">
        <f>#REF!-#REF!</f>
        <v>#REF!</v>
      </c>
      <c r="AW23" s="38" t="e">
        <f>#REF!-#REF!</f>
        <v>#REF!</v>
      </c>
      <c r="AX23" s="39" t="e">
        <f>#REF!</f>
        <v>#REF!</v>
      </c>
      <c r="AY23" s="25"/>
      <c r="AZ23" s="40" t="e">
        <f t="shared" si="5"/>
        <v>#REF!</v>
      </c>
    </row>
    <row r="24" spans="1:52" x14ac:dyDescent="0.25">
      <c r="A24" s="32" t="s">
        <v>40</v>
      </c>
      <c r="B24" s="33">
        <f>VLOOKUP(A24,'[1]Professionals Historical Data'!$A$1:$Z$53,2,FALSE)</f>
        <v>14960</v>
      </c>
      <c r="C24" s="33">
        <f>VLOOKUP($A24,'[1]Professionals Historical Data'!$A$1:$Z$53,3,FALSE)</f>
        <v>6016</v>
      </c>
      <c r="D24" s="33">
        <f>VLOOKUP($A24,'[1]Professionals Historical Data'!$A$1:$Z$53,4,FALSE)</f>
        <v>12682</v>
      </c>
      <c r="E24" s="33">
        <f>VLOOKUP($A24,'[1]Professionals Historical Data'!$A$1:$Z$53,5,FALSE)</f>
        <v>1274</v>
      </c>
      <c r="F24" s="33">
        <f>VLOOKUP($A24,'[1]Professionals Historical Data'!$A$1:$Z$53,6,FALSE)</f>
        <v>1004</v>
      </c>
      <c r="G24" s="34">
        <f>VLOOKUP($A24,'[1]Professionals Historical Data'!$A$1:$Z$53,7,FALSE)</f>
        <v>0.13176579431839033</v>
      </c>
      <c r="H24" s="35">
        <f t="shared" si="1"/>
        <v>46</v>
      </c>
      <c r="I24" s="34">
        <f>VLOOKUP($A24,'[1]Professionals Historical Data'!$A$1:$Z$53,13,FALSE)</f>
        <v>0.28000000000000003</v>
      </c>
      <c r="J24" s="34">
        <f>VLOOKUP($A24,'[1]Professionals Historical Data'!$A$1:$Z$53,19,FALSE)</f>
        <v>0.35</v>
      </c>
      <c r="K24" s="34">
        <f>VLOOKUP($A24,'[1]Professionals Historical Data'!$A$1:$Z$53,25,FALSE)</f>
        <v>0.50755347593582889</v>
      </c>
      <c r="L24" s="34">
        <f>VLOOKUP($A24,'[1]Professionals Historical Data'!$A$1:$Z$53,26,FALSE)</f>
        <v>0.54458556149732618</v>
      </c>
      <c r="M24" s="35">
        <f t="shared" si="2"/>
        <v>28</v>
      </c>
      <c r="N24" s="34">
        <f t="shared" si="3"/>
        <v>1.6562280583554381</v>
      </c>
      <c r="O24" s="34">
        <f t="shared" si="4"/>
        <v>0.55595874713521776</v>
      </c>
      <c r="Q24" s="36" t="s">
        <v>41</v>
      </c>
      <c r="R24" s="23" t="e">
        <f>#REF!</f>
        <v>#REF!</v>
      </c>
      <c r="S24" s="24" t="e">
        <f>RANK(#REF!,#REF!,0)</f>
        <v>#REF!</v>
      </c>
      <c r="T24" s="24" t="e">
        <f>RANK(#REF!,#REF!,0)</f>
        <v>#REF!</v>
      </c>
      <c r="U24" s="24" t="e">
        <f>RANK(#REF!,#REF!,0)</f>
        <v>#REF!</v>
      </c>
      <c r="V24" s="24" t="e">
        <f>RANK(#REF!,#REF!,0)</f>
        <v>#REF!</v>
      </c>
      <c r="W24" s="24" t="e">
        <f>RANK(#REF!,#REF!,0)</f>
        <v>#REF!</v>
      </c>
      <c r="X24" s="24" t="e">
        <f>RANK(#REF!,#REF!,0)</f>
        <v>#REF!</v>
      </c>
      <c r="Y24" s="24" t="e">
        <f>RANK(#REF!,#REF!,0)</f>
        <v>#REF!</v>
      </c>
      <c r="Z24" s="24" t="e">
        <f>RANK(#REF!,#REF!,0)</f>
        <v>#REF!</v>
      </c>
      <c r="AA24" s="24" t="e">
        <f>RANK(#REF!,#REF!,0)</f>
        <v>#REF!</v>
      </c>
      <c r="AB24" s="24" t="e">
        <f>RANK(#REF!,#REF!,0)</f>
        <v>#REF!</v>
      </c>
      <c r="AC24" s="24" t="e">
        <f>RANK(#REF!,#REF!,0)</f>
        <v>#REF!</v>
      </c>
      <c r="AD24" s="24" t="e">
        <f>RANK(#REF!,#REF!,0)</f>
        <v>#REF!</v>
      </c>
      <c r="AE24" s="24" t="e">
        <f>RANK(#REF!,#REF!,0)</f>
        <v>#REF!</v>
      </c>
      <c r="AF24" s="25"/>
      <c r="AG24" s="26" t="e">
        <f t="shared" si="0"/>
        <v>#REF!</v>
      </c>
      <c r="AI24" s="36" t="s">
        <v>40</v>
      </c>
      <c r="AJ24" s="23" t="e">
        <f>#REF!</f>
        <v>#REF!</v>
      </c>
      <c r="AK24" s="37" t="e">
        <f>#REF!</f>
        <v>#REF!</v>
      </c>
      <c r="AL24" s="38" t="e">
        <f>#REF!-#REF!</f>
        <v>#REF!</v>
      </c>
      <c r="AM24" s="38" t="e">
        <f>#REF!-#REF!</f>
        <v>#REF!</v>
      </c>
      <c r="AN24" s="38" t="e">
        <f>#REF!-#REF!</f>
        <v>#REF!</v>
      </c>
      <c r="AO24" s="38" t="e">
        <f>#REF!-#REF!</f>
        <v>#REF!</v>
      </c>
      <c r="AP24" s="38" t="e">
        <f>#REF!-#REF!</f>
        <v>#REF!</v>
      </c>
      <c r="AQ24" s="38" t="e">
        <f>#REF!-#REF!</f>
        <v>#REF!</v>
      </c>
      <c r="AR24" s="38" t="e">
        <f>#REF!-#REF!</f>
        <v>#REF!</v>
      </c>
      <c r="AS24" s="38" t="e">
        <f>#REF!-#REF!</f>
        <v>#REF!</v>
      </c>
      <c r="AT24" s="38" t="e">
        <f>#REF!-#REF!</f>
        <v>#REF!</v>
      </c>
      <c r="AU24" s="38" t="e">
        <f>#REF!-#REF!</f>
        <v>#REF!</v>
      </c>
      <c r="AV24" s="38" t="e">
        <f>#REF!-#REF!</f>
        <v>#REF!</v>
      </c>
      <c r="AW24" s="38" t="e">
        <f>#REF!-#REF!</f>
        <v>#REF!</v>
      </c>
      <c r="AX24" s="39" t="e">
        <f>#REF!</f>
        <v>#REF!</v>
      </c>
      <c r="AY24" s="25"/>
      <c r="AZ24" s="40" t="e">
        <f t="shared" si="5"/>
        <v>#REF!</v>
      </c>
    </row>
    <row r="25" spans="1:52" x14ac:dyDescent="0.25">
      <c r="A25" s="32" t="s">
        <v>41</v>
      </c>
      <c r="B25" s="33">
        <f>VLOOKUP(A25,'[1]Professionals Historical Data'!$A$1:$Z$53,2,FALSE)</f>
        <v>21217</v>
      </c>
      <c r="C25" s="33">
        <f>VLOOKUP($A25,'[1]Professionals Historical Data'!$A$1:$Z$53,3,FALSE)</f>
        <v>8769</v>
      </c>
      <c r="D25" s="33">
        <f>VLOOKUP($A25,'[1]Professionals Historical Data'!$A$1:$Z$53,4,FALSE)</f>
        <v>17554</v>
      </c>
      <c r="E25" s="33">
        <f>VLOOKUP($A25,'[1]Professionals Historical Data'!$A$1:$Z$53,5,FALSE)</f>
        <v>2713</v>
      </c>
      <c r="F25" s="33">
        <f>VLOOKUP($A25,'[1]Professionals Historical Data'!$A$1:$Z$53,6,FALSE)</f>
        <v>951</v>
      </c>
      <c r="G25" s="34">
        <f>VLOOKUP($A25,'[1]Professionals Historical Data'!$A$1:$Z$53,7,FALSE)</f>
        <v>0.36375271712313401</v>
      </c>
      <c r="H25" s="35">
        <f t="shared" si="1"/>
        <v>2</v>
      </c>
      <c r="I25" s="34">
        <f>VLOOKUP($A25,'[1]Professionals Historical Data'!$A$1:$Z$53,13,FALSE)</f>
        <v>0.59</v>
      </c>
      <c r="J25" s="34">
        <f>VLOOKUP($A25,'[1]Professionals Historical Data'!$A$1:$Z$53,19,FALSE)</f>
        <v>0.67</v>
      </c>
      <c r="K25" s="34">
        <f>VLOOKUP($A25,'[1]Professionals Historical Data'!$A$1:$Z$53,25,FALSE)</f>
        <v>0.71819767167837112</v>
      </c>
      <c r="L25" s="34">
        <f>VLOOKUP($A25,'[1]Professionals Historical Data'!$A$1:$Z$53,26,FALSE)</f>
        <v>0.74331903662157706</v>
      </c>
      <c r="M25" s="35">
        <f t="shared" si="2"/>
        <v>5</v>
      </c>
      <c r="N25" s="34">
        <f t="shared" si="3"/>
        <v>0.84191064000546889</v>
      </c>
      <c r="O25" s="34">
        <f t="shared" si="4"/>
        <v>0.10943139794265226</v>
      </c>
      <c r="Q25" s="36" t="s">
        <v>42</v>
      </c>
      <c r="R25" s="23" t="e">
        <f>#REF!</f>
        <v>#REF!</v>
      </c>
      <c r="S25" s="24" t="e">
        <f>RANK(#REF!,#REF!,0)</f>
        <v>#REF!</v>
      </c>
      <c r="T25" s="24" t="e">
        <f>RANK(#REF!,#REF!,0)</f>
        <v>#REF!</v>
      </c>
      <c r="U25" s="24" t="e">
        <f>RANK(#REF!,#REF!,0)</f>
        <v>#REF!</v>
      </c>
      <c r="V25" s="24" t="e">
        <f>RANK(#REF!,#REF!,0)</f>
        <v>#REF!</v>
      </c>
      <c r="W25" s="24" t="e">
        <f>RANK(#REF!,#REF!,0)</f>
        <v>#REF!</v>
      </c>
      <c r="X25" s="24" t="e">
        <f>RANK(#REF!,#REF!,0)</f>
        <v>#REF!</v>
      </c>
      <c r="Y25" s="24" t="e">
        <f>RANK(#REF!,#REF!,0)</f>
        <v>#REF!</v>
      </c>
      <c r="Z25" s="24" t="e">
        <f>RANK(#REF!,#REF!,0)</f>
        <v>#REF!</v>
      </c>
      <c r="AA25" s="24" t="e">
        <f>RANK(#REF!,#REF!,0)</f>
        <v>#REF!</v>
      </c>
      <c r="AB25" s="24" t="e">
        <f>RANK(#REF!,#REF!,0)</f>
        <v>#REF!</v>
      </c>
      <c r="AC25" s="24" t="e">
        <f>RANK(#REF!,#REF!,0)</f>
        <v>#REF!</v>
      </c>
      <c r="AD25" s="24" t="e">
        <f>RANK(#REF!,#REF!,0)</f>
        <v>#REF!</v>
      </c>
      <c r="AE25" s="24" t="e">
        <f>RANK(#REF!,#REF!,0)</f>
        <v>#REF!</v>
      </c>
      <c r="AF25" s="25"/>
      <c r="AG25" s="26" t="e">
        <f t="shared" si="0"/>
        <v>#REF!</v>
      </c>
      <c r="AI25" s="36" t="s">
        <v>41</v>
      </c>
      <c r="AJ25" s="23" t="e">
        <f>#REF!</f>
        <v>#REF!</v>
      </c>
      <c r="AK25" s="37" t="e">
        <f>#REF!</f>
        <v>#REF!</v>
      </c>
      <c r="AL25" s="38" t="e">
        <f>#REF!-#REF!</f>
        <v>#REF!</v>
      </c>
      <c r="AM25" s="38" t="e">
        <f>#REF!-#REF!</f>
        <v>#REF!</v>
      </c>
      <c r="AN25" s="38" t="e">
        <f>#REF!-#REF!</f>
        <v>#REF!</v>
      </c>
      <c r="AO25" s="38" t="e">
        <f>#REF!-#REF!</f>
        <v>#REF!</v>
      </c>
      <c r="AP25" s="38" t="e">
        <f>#REF!-#REF!</f>
        <v>#REF!</v>
      </c>
      <c r="AQ25" s="38" t="e">
        <f>#REF!-#REF!</f>
        <v>#REF!</v>
      </c>
      <c r="AR25" s="38" t="e">
        <f>#REF!-#REF!</f>
        <v>#REF!</v>
      </c>
      <c r="AS25" s="38" t="e">
        <f>#REF!-#REF!</f>
        <v>#REF!</v>
      </c>
      <c r="AT25" s="38" t="e">
        <f>#REF!-#REF!</f>
        <v>#REF!</v>
      </c>
      <c r="AU25" s="38" t="e">
        <f>#REF!-#REF!</f>
        <v>#REF!</v>
      </c>
      <c r="AV25" s="38" t="e">
        <f>#REF!-#REF!</f>
        <v>#REF!</v>
      </c>
      <c r="AW25" s="38" t="e">
        <f>#REF!-#REF!</f>
        <v>#REF!</v>
      </c>
      <c r="AX25" s="39" t="e">
        <f>#REF!</f>
        <v>#REF!</v>
      </c>
      <c r="AY25" s="25"/>
      <c r="AZ25" s="40" t="e">
        <f t="shared" si="5"/>
        <v>#REF!</v>
      </c>
    </row>
    <row r="26" spans="1:52" x14ac:dyDescent="0.25">
      <c r="A26" s="32" t="s">
        <v>42</v>
      </c>
      <c r="B26" s="33">
        <f>VLOOKUP(A26,'[1]Professionals Historical Data'!$A$1:$Z$53,2,FALSE)</f>
        <v>23403</v>
      </c>
      <c r="C26" s="33">
        <f>VLOOKUP($A26,'[1]Professionals Historical Data'!$A$1:$Z$53,3,FALSE)</f>
        <v>10418</v>
      </c>
      <c r="D26" s="33">
        <f>VLOOKUP($A26,'[1]Professionals Historical Data'!$A$1:$Z$53,4,FALSE)</f>
        <v>19619</v>
      </c>
      <c r="E26" s="33">
        <f>VLOOKUP($A26,'[1]Professionals Historical Data'!$A$1:$Z$53,5,FALSE)</f>
        <v>1755</v>
      </c>
      <c r="F26" s="33">
        <f>VLOOKUP($A26,'[1]Professionals Historical Data'!$A$1:$Z$53,6,FALSE)</f>
        <v>2034</v>
      </c>
      <c r="G26" s="34">
        <f>VLOOKUP($A26,'[1]Professionals Historical Data'!$A$1:$Z$53,7,FALSE)</f>
        <v>0.19027258476147657</v>
      </c>
      <c r="H26" s="35">
        <f t="shared" si="1"/>
        <v>36</v>
      </c>
      <c r="I26" s="34">
        <f>VLOOKUP($A26,'[1]Professionals Historical Data'!$A$1:$Z$53,13,FALSE)</f>
        <v>0.35</v>
      </c>
      <c r="J26" s="34">
        <f>VLOOKUP($A26,'[1]Professionals Historical Data'!$A$1:$Z$53,19,FALSE)</f>
        <v>0.46</v>
      </c>
      <c r="K26" s="34">
        <f>VLOOKUP($A26,'[1]Professionals Historical Data'!$A$1:$Z$53,25,FALSE)</f>
        <v>0.56992693244455839</v>
      </c>
      <c r="L26" s="34">
        <f>VLOOKUP($A26,'[1]Professionals Historical Data'!$A$1:$Z$53,26,FALSE)</f>
        <v>0.61722856044096908</v>
      </c>
      <c r="M26" s="35">
        <f t="shared" si="2"/>
        <v>18</v>
      </c>
      <c r="N26" s="34">
        <f t="shared" si="3"/>
        <v>1.4175842283146072</v>
      </c>
      <c r="O26" s="34">
        <f t="shared" si="4"/>
        <v>0.34180121834993271</v>
      </c>
      <c r="Q26" s="36" t="s">
        <v>43</v>
      </c>
      <c r="R26" s="23" t="e">
        <f>#REF!</f>
        <v>#REF!</v>
      </c>
      <c r="S26" s="24" t="e">
        <f>RANK(#REF!,#REF!,0)</f>
        <v>#REF!</v>
      </c>
      <c r="T26" s="24" t="e">
        <f>RANK(#REF!,#REF!,0)</f>
        <v>#REF!</v>
      </c>
      <c r="U26" s="24" t="e">
        <f>RANK(#REF!,#REF!,0)</f>
        <v>#REF!</v>
      </c>
      <c r="V26" s="24" t="e">
        <f>RANK(#REF!,#REF!,0)</f>
        <v>#REF!</v>
      </c>
      <c r="W26" s="24" t="e">
        <f>RANK(#REF!,#REF!,0)</f>
        <v>#REF!</v>
      </c>
      <c r="X26" s="24" t="e">
        <f>RANK(#REF!,#REF!,0)</f>
        <v>#REF!</v>
      </c>
      <c r="Y26" s="24" t="e">
        <f>RANK(#REF!,#REF!,0)</f>
        <v>#REF!</v>
      </c>
      <c r="Z26" s="24" t="e">
        <f>RANK(#REF!,#REF!,0)</f>
        <v>#REF!</v>
      </c>
      <c r="AA26" s="24" t="e">
        <f>RANK(#REF!,#REF!,0)</f>
        <v>#REF!</v>
      </c>
      <c r="AB26" s="24" t="e">
        <f>RANK(#REF!,#REF!,0)</f>
        <v>#REF!</v>
      </c>
      <c r="AC26" s="24" t="e">
        <f>RANK(#REF!,#REF!,0)</f>
        <v>#REF!</v>
      </c>
      <c r="AD26" s="24" t="e">
        <f>RANK(#REF!,#REF!,0)</f>
        <v>#REF!</v>
      </c>
      <c r="AE26" s="24" t="e">
        <f>RANK(#REF!,#REF!,0)</f>
        <v>#REF!</v>
      </c>
      <c r="AF26" s="25"/>
      <c r="AG26" s="26" t="e">
        <f t="shared" si="0"/>
        <v>#REF!</v>
      </c>
      <c r="AI26" s="36" t="s">
        <v>42</v>
      </c>
      <c r="AJ26" s="23" t="e">
        <f>#REF!</f>
        <v>#REF!</v>
      </c>
      <c r="AK26" s="37" t="e">
        <f>#REF!</f>
        <v>#REF!</v>
      </c>
      <c r="AL26" s="38" t="e">
        <f>#REF!-#REF!</f>
        <v>#REF!</v>
      </c>
      <c r="AM26" s="38" t="e">
        <f>#REF!-#REF!</f>
        <v>#REF!</v>
      </c>
      <c r="AN26" s="38" t="e">
        <f>#REF!-#REF!</f>
        <v>#REF!</v>
      </c>
      <c r="AO26" s="38" t="e">
        <f>#REF!-#REF!</f>
        <v>#REF!</v>
      </c>
      <c r="AP26" s="38" t="e">
        <f>#REF!-#REF!</f>
        <v>#REF!</v>
      </c>
      <c r="AQ26" s="38" t="e">
        <f>#REF!-#REF!</f>
        <v>#REF!</v>
      </c>
      <c r="AR26" s="38" t="e">
        <f>#REF!-#REF!</f>
        <v>#REF!</v>
      </c>
      <c r="AS26" s="38" t="e">
        <f>#REF!-#REF!</f>
        <v>#REF!</v>
      </c>
      <c r="AT26" s="38" t="e">
        <f>#REF!-#REF!</f>
        <v>#REF!</v>
      </c>
      <c r="AU26" s="38" t="e">
        <f>#REF!-#REF!</f>
        <v>#REF!</v>
      </c>
      <c r="AV26" s="38" t="e">
        <f>#REF!-#REF!</f>
        <v>#REF!</v>
      </c>
      <c r="AW26" s="38" t="e">
        <f>#REF!-#REF!</f>
        <v>#REF!</v>
      </c>
      <c r="AX26" s="39" t="e">
        <f>#REF!</f>
        <v>#REF!</v>
      </c>
      <c r="AY26" s="25"/>
      <c r="AZ26" s="40" t="e">
        <f t="shared" si="5"/>
        <v>#REF!</v>
      </c>
    </row>
    <row r="27" spans="1:52" x14ac:dyDescent="0.25">
      <c r="A27" s="32" t="s">
        <v>43</v>
      </c>
      <c r="B27" s="33">
        <f>VLOOKUP(A27,'[1]Professionals Historical Data'!$A$1:$Z$53,2,FALSE)</f>
        <v>12857</v>
      </c>
      <c r="C27" s="33">
        <f>VLOOKUP($A27,'[1]Professionals Historical Data'!$A$1:$Z$53,3,FALSE)</f>
        <v>5666</v>
      </c>
      <c r="D27" s="33">
        <f>VLOOKUP($A27,'[1]Professionals Historical Data'!$A$1:$Z$53,4,FALSE)</f>
        <v>10369</v>
      </c>
      <c r="E27" s="33">
        <f>VLOOKUP($A27,'[1]Professionals Historical Data'!$A$1:$Z$53,5,FALSE)</f>
        <v>1409</v>
      </c>
      <c r="F27" s="33">
        <f>VLOOKUP($A27,'[1]Professionals Historical Data'!$A$1:$Z$53,6,FALSE)</f>
        <v>1080</v>
      </c>
      <c r="G27" s="34">
        <f>VLOOKUP($A27,'[1]Professionals Historical Data'!$A$1:$Z$53,7,FALSE)</f>
        <v>0.25281912376817944</v>
      </c>
      <c r="H27" s="35">
        <f t="shared" si="1"/>
        <v>16</v>
      </c>
      <c r="I27" s="34">
        <f>VLOOKUP($A27,'[1]Professionals Historical Data'!$A$1:$Z$53,13,FALSE)</f>
        <v>0.53</v>
      </c>
      <c r="J27" s="34">
        <f>VLOOKUP($A27,'[1]Professionals Historical Data'!$A$1:$Z$53,19,FALSE)</f>
        <v>0.62</v>
      </c>
      <c r="K27" s="34">
        <f>VLOOKUP($A27,'[1]Professionals Historical Data'!$A$1:$Z$53,25,FALSE)</f>
        <v>0.81418682429804778</v>
      </c>
      <c r="L27" s="34">
        <f>VLOOKUP($A27,'[1]Professionals Historical Data'!$A$1:$Z$53,26,FALSE)</f>
        <v>0.84304270047444974</v>
      </c>
      <c r="M27" s="35">
        <f t="shared" si="2"/>
        <v>1</v>
      </c>
      <c r="N27" s="34">
        <f t="shared" si="3"/>
        <v>1.4523461309378805</v>
      </c>
      <c r="O27" s="34">
        <f t="shared" si="4"/>
        <v>0.35974629108782219</v>
      </c>
      <c r="Q27" s="36" t="s">
        <v>44</v>
      </c>
      <c r="R27" s="23" t="e">
        <f>#REF!</f>
        <v>#REF!</v>
      </c>
      <c r="S27" s="24" t="e">
        <f>RANK(#REF!,#REF!,0)</f>
        <v>#REF!</v>
      </c>
      <c r="T27" s="24" t="e">
        <f>RANK(#REF!,#REF!,0)</f>
        <v>#REF!</v>
      </c>
      <c r="U27" s="24" t="e">
        <f>RANK(#REF!,#REF!,0)</f>
        <v>#REF!</v>
      </c>
      <c r="V27" s="24" t="e">
        <f>RANK(#REF!,#REF!,0)</f>
        <v>#REF!</v>
      </c>
      <c r="W27" s="24" t="e">
        <f>RANK(#REF!,#REF!,0)</f>
        <v>#REF!</v>
      </c>
      <c r="X27" s="24" t="e">
        <f>RANK(#REF!,#REF!,0)</f>
        <v>#REF!</v>
      </c>
      <c r="Y27" s="24" t="e">
        <f>RANK(#REF!,#REF!,0)</f>
        <v>#REF!</v>
      </c>
      <c r="Z27" s="24" t="e">
        <f>RANK(#REF!,#REF!,0)</f>
        <v>#REF!</v>
      </c>
      <c r="AA27" s="24" t="e">
        <f>RANK(#REF!,#REF!,0)</f>
        <v>#REF!</v>
      </c>
      <c r="AB27" s="24" t="e">
        <f>RANK(#REF!,#REF!,0)</f>
        <v>#REF!</v>
      </c>
      <c r="AC27" s="24" t="e">
        <f>RANK(#REF!,#REF!,0)</f>
        <v>#REF!</v>
      </c>
      <c r="AD27" s="24" t="e">
        <f>RANK(#REF!,#REF!,0)</f>
        <v>#REF!</v>
      </c>
      <c r="AE27" s="24" t="e">
        <f>RANK(#REF!,#REF!,0)</f>
        <v>#REF!</v>
      </c>
      <c r="AF27" s="25"/>
      <c r="AG27" s="26" t="e">
        <f t="shared" si="0"/>
        <v>#REF!</v>
      </c>
      <c r="AI27" s="36" t="s">
        <v>43</v>
      </c>
      <c r="AJ27" s="23" t="e">
        <f>#REF!</f>
        <v>#REF!</v>
      </c>
      <c r="AK27" s="37" t="e">
        <f>#REF!</f>
        <v>#REF!</v>
      </c>
      <c r="AL27" s="38" t="e">
        <f>#REF!-#REF!</f>
        <v>#REF!</v>
      </c>
      <c r="AM27" s="38" t="e">
        <f>#REF!-#REF!</f>
        <v>#REF!</v>
      </c>
      <c r="AN27" s="38" t="e">
        <f>#REF!-#REF!</f>
        <v>#REF!</v>
      </c>
      <c r="AO27" s="38" t="e">
        <f>#REF!-#REF!</f>
        <v>#REF!</v>
      </c>
      <c r="AP27" s="38" t="e">
        <f>#REF!-#REF!</f>
        <v>#REF!</v>
      </c>
      <c r="AQ27" s="38" t="e">
        <f>#REF!-#REF!</f>
        <v>#REF!</v>
      </c>
      <c r="AR27" s="38" t="e">
        <f>#REF!-#REF!</f>
        <v>#REF!</v>
      </c>
      <c r="AS27" s="38" t="e">
        <f>#REF!-#REF!</f>
        <v>#REF!</v>
      </c>
      <c r="AT27" s="38" t="e">
        <f>#REF!-#REF!</f>
        <v>#REF!</v>
      </c>
      <c r="AU27" s="38" t="e">
        <f>#REF!-#REF!</f>
        <v>#REF!</v>
      </c>
      <c r="AV27" s="38" t="e">
        <f>#REF!-#REF!</f>
        <v>#REF!</v>
      </c>
      <c r="AW27" s="38" t="e">
        <f>#REF!-#REF!</f>
        <v>#REF!</v>
      </c>
      <c r="AX27" s="39" t="e">
        <f>#REF!</f>
        <v>#REF!</v>
      </c>
      <c r="AY27" s="25"/>
      <c r="AZ27" s="40" t="e">
        <f t="shared" si="5"/>
        <v>#REF!</v>
      </c>
    </row>
    <row r="28" spans="1:52" x14ac:dyDescent="0.25">
      <c r="A28" s="32" t="s">
        <v>44</v>
      </c>
      <c r="B28" s="33">
        <f>VLOOKUP(A28,'[1]Professionals Historical Data'!$A$1:$Z$53,2,FALSE)</f>
        <v>5974</v>
      </c>
      <c r="C28" s="33">
        <f>VLOOKUP($A28,'[1]Professionals Historical Data'!$A$1:$Z$53,3,FALSE)</f>
        <v>2887</v>
      </c>
      <c r="D28" s="33">
        <f>VLOOKUP($A28,'[1]Professionals Historical Data'!$A$1:$Z$53,4,FALSE)</f>
        <v>4489</v>
      </c>
      <c r="E28" s="33">
        <f>VLOOKUP($A28,'[1]Professionals Historical Data'!$A$1:$Z$53,5,FALSE)</f>
        <v>1412</v>
      </c>
      <c r="F28" s="33">
        <f>VLOOKUP($A28,'[1]Professionals Historical Data'!$A$1:$Z$53,6,FALSE)</f>
        <v>76</v>
      </c>
      <c r="G28" s="34">
        <f>VLOOKUP($A28,'[1]Professionals Historical Data'!$A$1:$Z$53,7,FALSE)</f>
        <v>0.33631726335436918</v>
      </c>
      <c r="H28" s="35">
        <f t="shared" si="1"/>
        <v>5</v>
      </c>
      <c r="I28" s="34">
        <f>VLOOKUP($A28,'[1]Professionals Historical Data'!$A$1:$Z$53,13,FALSE)</f>
        <v>0.42</v>
      </c>
      <c r="J28" s="34">
        <f>VLOOKUP($A28,'[1]Professionals Historical Data'!$A$1:$Z$53,19,FALSE)</f>
        <v>0.52</v>
      </c>
      <c r="K28" s="34">
        <f>VLOOKUP($A28,'[1]Professionals Historical Data'!$A$1:$Z$53,25,FALSE)</f>
        <v>0.59156344158018082</v>
      </c>
      <c r="L28" s="34">
        <f>VLOOKUP($A28,'[1]Professionals Historical Data'!$A$1:$Z$53,26,FALSE)</f>
        <v>0.61935051891529969</v>
      </c>
      <c r="M28" s="35">
        <f t="shared" si="2"/>
        <v>16</v>
      </c>
      <c r="N28" s="34">
        <f t="shared" si="3"/>
        <v>0.5461591082587065</v>
      </c>
      <c r="O28" s="34">
        <f t="shared" si="4"/>
        <v>0.19105869022173014</v>
      </c>
      <c r="Q28" s="36" t="s">
        <v>45</v>
      </c>
      <c r="R28" s="23" t="e">
        <f>#REF!</f>
        <v>#REF!</v>
      </c>
      <c r="S28" s="24" t="e">
        <f>RANK(#REF!,#REF!,0)</f>
        <v>#REF!</v>
      </c>
      <c r="T28" s="24" t="e">
        <f>RANK(#REF!,#REF!,0)</f>
        <v>#REF!</v>
      </c>
      <c r="U28" s="24" t="e">
        <f>RANK(#REF!,#REF!,0)</f>
        <v>#REF!</v>
      </c>
      <c r="V28" s="24" t="e">
        <f>RANK(#REF!,#REF!,0)</f>
        <v>#REF!</v>
      </c>
      <c r="W28" s="24" t="e">
        <f>RANK(#REF!,#REF!,0)</f>
        <v>#REF!</v>
      </c>
      <c r="X28" s="24" t="e">
        <f>RANK(#REF!,#REF!,0)</f>
        <v>#REF!</v>
      </c>
      <c r="Y28" s="24" t="e">
        <f>RANK(#REF!,#REF!,0)</f>
        <v>#REF!</v>
      </c>
      <c r="Z28" s="24" t="e">
        <f>RANK(#REF!,#REF!,0)</f>
        <v>#REF!</v>
      </c>
      <c r="AA28" s="24" t="e">
        <f>RANK(#REF!,#REF!,0)</f>
        <v>#REF!</v>
      </c>
      <c r="AB28" s="24" t="e">
        <f>RANK(#REF!,#REF!,0)</f>
        <v>#REF!</v>
      </c>
      <c r="AC28" s="24" t="e">
        <f>RANK(#REF!,#REF!,0)</f>
        <v>#REF!</v>
      </c>
      <c r="AD28" s="24" t="e">
        <f>RANK(#REF!,#REF!,0)</f>
        <v>#REF!</v>
      </c>
      <c r="AE28" s="24" t="e">
        <f>RANK(#REF!,#REF!,0)</f>
        <v>#REF!</v>
      </c>
      <c r="AF28" s="25"/>
      <c r="AG28" s="26" t="e">
        <f t="shared" si="0"/>
        <v>#REF!</v>
      </c>
      <c r="AI28" s="36" t="s">
        <v>44</v>
      </c>
      <c r="AJ28" s="23" t="e">
        <f>#REF!</f>
        <v>#REF!</v>
      </c>
      <c r="AK28" s="37" t="e">
        <f>#REF!</f>
        <v>#REF!</v>
      </c>
      <c r="AL28" s="38" t="e">
        <f>#REF!-#REF!</f>
        <v>#REF!</v>
      </c>
      <c r="AM28" s="38" t="e">
        <f>#REF!-#REF!</f>
        <v>#REF!</v>
      </c>
      <c r="AN28" s="38" t="e">
        <f>#REF!-#REF!</f>
        <v>#REF!</v>
      </c>
      <c r="AO28" s="38" t="e">
        <f>#REF!-#REF!</f>
        <v>#REF!</v>
      </c>
      <c r="AP28" s="38" t="e">
        <f>#REF!-#REF!</f>
        <v>#REF!</v>
      </c>
      <c r="AQ28" s="38" t="e">
        <f>#REF!-#REF!</f>
        <v>#REF!</v>
      </c>
      <c r="AR28" s="38" t="e">
        <f>#REF!-#REF!</f>
        <v>#REF!</v>
      </c>
      <c r="AS28" s="38" t="e">
        <f>#REF!-#REF!</f>
        <v>#REF!</v>
      </c>
      <c r="AT28" s="38" t="e">
        <f>#REF!-#REF!</f>
        <v>#REF!</v>
      </c>
      <c r="AU28" s="38" t="e">
        <f>#REF!-#REF!</f>
        <v>#REF!</v>
      </c>
      <c r="AV28" s="38" t="e">
        <f>#REF!-#REF!</f>
        <v>#REF!</v>
      </c>
      <c r="AW28" s="38" t="e">
        <f>#REF!-#REF!</f>
        <v>#REF!</v>
      </c>
      <c r="AX28" s="39" t="e">
        <f>#REF!</f>
        <v>#REF!</v>
      </c>
      <c r="AY28" s="25"/>
      <c r="AZ28" s="40" t="e">
        <f t="shared" si="5"/>
        <v>#REF!</v>
      </c>
    </row>
    <row r="29" spans="1:52" x14ac:dyDescent="0.25">
      <c r="A29" s="32" t="s">
        <v>45</v>
      </c>
      <c r="B29" s="33">
        <f>VLOOKUP(A29,'[1]Professionals Historical Data'!$A$1:$Z$53,2,FALSE)</f>
        <v>14463</v>
      </c>
      <c r="C29" s="33">
        <f>VLOOKUP($A29,'[1]Professionals Historical Data'!$A$1:$Z$53,3,FALSE)</f>
        <v>6053</v>
      </c>
      <c r="D29" s="33">
        <f>VLOOKUP($A29,'[1]Professionals Historical Data'!$A$1:$Z$53,4,FALSE)</f>
        <v>11892</v>
      </c>
      <c r="E29" s="33">
        <f>VLOOKUP($A29,'[1]Professionals Historical Data'!$A$1:$Z$53,5,FALSE)</f>
        <v>2142</v>
      </c>
      <c r="F29" s="33">
        <f>VLOOKUP($A29,'[1]Professionals Historical Data'!$A$1:$Z$53,6,FALSE)</f>
        <v>429</v>
      </c>
      <c r="G29" s="34">
        <f>VLOOKUP($A29,'[1]Professionals Historical Data'!$A$1:$Z$53,7,FALSE)</f>
        <v>0.26311793510249865</v>
      </c>
      <c r="H29" s="35">
        <f t="shared" si="1"/>
        <v>14</v>
      </c>
      <c r="I29" s="34">
        <f>VLOOKUP($A29,'[1]Professionals Historical Data'!$A$1:$Z$53,13,FALSE)</f>
        <v>0.42</v>
      </c>
      <c r="J29" s="34">
        <f>VLOOKUP($A29,'[1]Professionals Historical Data'!$A$1:$Z$53,19,FALSE)</f>
        <v>0.53</v>
      </c>
      <c r="K29" s="34">
        <f>VLOOKUP($A29,'[1]Professionals Historical Data'!$A$1:$Z$53,25,FALSE)</f>
        <v>0.57318675240268269</v>
      </c>
      <c r="L29" s="34">
        <f>VLOOKUP($A29,'[1]Professionals Historical Data'!$A$1:$Z$53,26,FALSE)</f>
        <v>0.59558874369079717</v>
      </c>
      <c r="M29" s="35">
        <f t="shared" si="2"/>
        <v>20</v>
      </c>
      <c r="N29" s="34">
        <f t="shared" si="3"/>
        <v>1.0143058655181996</v>
      </c>
      <c r="O29" s="34">
        <f t="shared" si="4"/>
        <v>0.1237523465864097</v>
      </c>
      <c r="Q29" s="36" t="s">
        <v>46</v>
      </c>
      <c r="R29" s="23" t="e">
        <f>#REF!</f>
        <v>#REF!</v>
      </c>
      <c r="S29" s="24" t="e">
        <f>RANK(#REF!,#REF!,0)</f>
        <v>#REF!</v>
      </c>
      <c r="T29" s="24" t="e">
        <f>RANK(#REF!,#REF!,0)</f>
        <v>#REF!</v>
      </c>
      <c r="U29" s="24" t="e">
        <f>RANK(#REF!,#REF!,0)</f>
        <v>#REF!</v>
      </c>
      <c r="V29" s="24" t="e">
        <f>RANK(#REF!,#REF!,0)</f>
        <v>#REF!</v>
      </c>
      <c r="W29" s="24" t="e">
        <f>RANK(#REF!,#REF!,0)</f>
        <v>#REF!</v>
      </c>
      <c r="X29" s="24" t="e">
        <f>RANK(#REF!,#REF!,0)</f>
        <v>#REF!</v>
      </c>
      <c r="Y29" s="24" t="e">
        <f>RANK(#REF!,#REF!,0)</f>
        <v>#REF!</v>
      </c>
      <c r="Z29" s="24" t="e">
        <f>RANK(#REF!,#REF!,0)</f>
        <v>#REF!</v>
      </c>
      <c r="AA29" s="24" t="e">
        <f>RANK(#REF!,#REF!,0)</f>
        <v>#REF!</v>
      </c>
      <c r="AB29" s="24" t="e">
        <f>RANK(#REF!,#REF!,0)</f>
        <v>#REF!</v>
      </c>
      <c r="AC29" s="24" t="e">
        <f>RANK(#REF!,#REF!,0)</f>
        <v>#REF!</v>
      </c>
      <c r="AD29" s="24" t="e">
        <f>RANK(#REF!,#REF!,0)</f>
        <v>#REF!</v>
      </c>
      <c r="AE29" s="24" t="e">
        <f>RANK(#REF!,#REF!,0)</f>
        <v>#REF!</v>
      </c>
      <c r="AF29" s="25"/>
      <c r="AG29" s="26" t="e">
        <f t="shared" si="0"/>
        <v>#REF!</v>
      </c>
      <c r="AI29" s="36" t="s">
        <v>45</v>
      </c>
      <c r="AJ29" s="23" t="e">
        <f>#REF!</f>
        <v>#REF!</v>
      </c>
      <c r="AK29" s="37" t="e">
        <f>#REF!</f>
        <v>#REF!</v>
      </c>
      <c r="AL29" s="38" t="e">
        <f>#REF!-#REF!</f>
        <v>#REF!</v>
      </c>
      <c r="AM29" s="38" t="e">
        <f>#REF!-#REF!</f>
        <v>#REF!</v>
      </c>
      <c r="AN29" s="38" t="e">
        <f>#REF!-#REF!</f>
        <v>#REF!</v>
      </c>
      <c r="AO29" s="38" t="e">
        <f>#REF!-#REF!</f>
        <v>#REF!</v>
      </c>
      <c r="AP29" s="38" t="e">
        <f>#REF!-#REF!</f>
        <v>#REF!</v>
      </c>
      <c r="AQ29" s="38" t="e">
        <f>#REF!-#REF!</f>
        <v>#REF!</v>
      </c>
      <c r="AR29" s="38" t="e">
        <f>#REF!-#REF!</f>
        <v>#REF!</v>
      </c>
      <c r="AS29" s="38" t="e">
        <f>#REF!-#REF!</f>
        <v>#REF!</v>
      </c>
      <c r="AT29" s="38" t="e">
        <f>#REF!-#REF!</f>
        <v>#REF!</v>
      </c>
      <c r="AU29" s="38" t="e">
        <f>#REF!-#REF!</f>
        <v>#REF!</v>
      </c>
      <c r="AV29" s="38" t="e">
        <f>#REF!-#REF!</f>
        <v>#REF!</v>
      </c>
      <c r="AW29" s="38" t="e">
        <f>#REF!-#REF!</f>
        <v>#REF!</v>
      </c>
      <c r="AX29" s="39" t="e">
        <f>#REF!</f>
        <v>#REF!</v>
      </c>
      <c r="AY29" s="25"/>
      <c r="AZ29" s="40" t="e">
        <f t="shared" si="5"/>
        <v>#REF!</v>
      </c>
    </row>
    <row r="30" spans="1:52" x14ac:dyDescent="0.25">
      <c r="A30" s="32" t="s">
        <v>46</v>
      </c>
      <c r="B30" s="33">
        <f>VLOOKUP(A30,'[1]Professionals Historical Data'!$A$1:$Z$53,2,FALSE)</f>
        <v>2488</v>
      </c>
      <c r="C30" s="33">
        <f>VLOOKUP($A30,'[1]Professionals Historical Data'!$A$1:$Z$53,3,FALSE)</f>
        <v>1183</v>
      </c>
      <c r="D30" s="33">
        <f>VLOOKUP($A30,'[1]Professionals Historical Data'!$A$1:$Z$53,4,FALSE)</f>
        <v>1846</v>
      </c>
      <c r="E30" s="33">
        <f>VLOOKUP($A30,'[1]Professionals Historical Data'!$A$1:$Z$53,5,FALSE)</f>
        <v>334</v>
      </c>
      <c r="F30" s="33">
        <f>VLOOKUP($A30,'[1]Professionals Historical Data'!$A$1:$Z$53,6,FALSE)</f>
        <v>308</v>
      </c>
      <c r="G30" s="34">
        <f>VLOOKUP($A30,'[1]Professionals Historical Data'!$A$1:$Z$53,7,FALSE)</f>
        <v>0.15193425536179594</v>
      </c>
      <c r="H30" s="35">
        <f t="shared" si="1"/>
        <v>42</v>
      </c>
      <c r="I30" s="34">
        <f>VLOOKUP($A30,'[1]Professionals Historical Data'!$A$1:$Z$53,13,FALSE)</f>
        <v>0.27</v>
      </c>
      <c r="J30" s="34">
        <f>VLOOKUP($A30,'[1]Professionals Historical Data'!$A$1:$Z$53,19,FALSE)</f>
        <v>0.36</v>
      </c>
      <c r="K30" s="34">
        <f>VLOOKUP($A30,'[1]Professionals Historical Data'!$A$1:$Z$53,25,FALSE)</f>
        <v>0.4437299035369775</v>
      </c>
      <c r="L30" s="34">
        <f>VLOOKUP($A30,'[1]Professionals Historical Data'!$A$1:$Z$53,26,FALSE)</f>
        <v>0.46945337620578781</v>
      </c>
      <c r="M30" s="35">
        <f t="shared" si="2"/>
        <v>45</v>
      </c>
      <c r="N30" s="34">
        <f t="shared" si="3"/>
        <v>1.3694459102902374</v>
      </c>
      <c r="O30" s="34">
        <f t="shared" si="4"/>
        <v>0.3040371561271884</v>
      </c>
      <c r="Q30" s="36" t="s">
        <v>47</v>
      </c>
      <c r="R30" s="23" t="e">
        <f>#REF!</f>
        <v>#REF!</v>
      </c>
      <c r="S30" s="24" t="e">
        <f>RANK(#REF!,#REF!,0)</f>
        <v>#REF!</v>
      </c>
      <c r="T30" s="24" t="e">
        <f>RANK(#REF!,#REF!,0)</f>
        <v>#REF!</v>
      </c>
      <c r="U30" s="24" t="e">
        <f>RANK(#REF!,#REF!,0)</f>
        <v>#REF!</v>
      </c>
      <c r="V30" s="24" t="e">
        <f>RANK(#REF!,#REF!,0)</f>
        <v>#REF!</v>
      </c>
      <c r="W30" s="24" t="e">
        <f>RANK(#REF!,#REF!,0)</f>
        <v>#REF!</v>
      </c>
      <c r="X30" s="24" t="e">
        <f>RANK(#REF!,#REF!,0)</f>
        <v>#REF!</v>
      </c>
      <c r="Y30" s="24" t="e">
        <f>RANK(#REF!,#REF!,0)</f>
        <v>#REF!</v>
      </c>
      <c r="Z30" s="24" t="e">
        <f>RANK(#REF!,#REF!,0)</f>
        <v>#REF!</v>
      </c>
      <c r="AA30" s="24" t="e">
        <f>RANK(#REF!,#REF!,0)</f>
        <v>#REF!</v>
      </c>
      <c r="AB30" s="24" t="e">
        <f>RANK(#REF!,#REF!,0)</f>
        <v>#REF!</v>
      </c>
      <c r="AC30" s="24" t="e">
        <f>RANK(#REF!,#REF!,0)</f>
        <v>#REF!</v>
      </c>
      <c r="AD30" s="24" t="e">
        <f>RANK(#REF!,#REF!,0)</f>
        <v>#REF!</v>
      </c>
      <c r="AE30" s="24" t="e">
        <f>RANK(#REF!,#REF!,0)</f>
        <v>#REF!</v>
      </c>
      <c r="AF30" s="25"/>
      <c r="AG30" s="26" t="e">
        <f t="shared" si="0"/>
        <v>#REF!</v>
      </c>
      <c r="AI30" s="36" t="s">
        <v>46</v>
      </c>
      <c r="AJ30" s="23" t="e">
        <f>#REF!</f>
        <v>#REF!</v>
      </c>
      <c r="AK30" s="37" t="e">
        <f>#REF!</f>
        <v>#REF!</v>
      </c>
      <c r="AL30" s="38" t="e">
        <f>#REF!-#REF!</f>
        <v>#REF!</v>
      </c>
      <c r="AM30" s="38" t="e">
        <f>#REF!-#REF!</f>
        <v>#REF!</v>
      </c>
      <c r="AN30" s="38" t="e">
        <f>#REF!-#REF!</f>
        <v>#REF!</v>
      </c>
      <c r="AO30" s="38" t="e">
        <f>#REF!-#REF!</f>
        <v>#REF!</v>
      </c>
      <c r="AP30" s="38" t="e">
        <f>#REF!-#REF!</f>
        <v>#REF!</v>
      </c>
      <c r="AQ30" s="38" t="e">
        <f>#REF!-#REF!</f>
        <v>#REF!</v>
      </c>
      <c r="AR30" s="38" t="e">
        <f>#REF!-#REF!</f>
        <v>#REF!</v>
      </c>
      <c r="AS30" s="38" t="e">
        <f>#REF!-#REF!</f>
        <v>#REF!</v>
      </c>
      <c r="AT30" s="38" t="e">
        <f>#REF!-#REF!</f>
        <v>#REF!</v>
      </c>
      <c r="AU30" s="38" t="e">
        <f>#REF!-#REF!</f>
        <v>#REF!</v>
      </c>
      <c r="AV30" s="38" t="e">
        <f>#REF!-#REF!</f>
        <v>#REF!</v>
      </c>
      <c r="AW30" s="38" t="e">
        <f>#REF!-#REF!</f>
        <v>#REF!</v>
      </c>
      <c r="AX30" s="39" t="e">
        <f>#REF!</f>
        <v>#REF!</v>
      </c>
      <c r="AY30" s="25"/>
      <c r="AZ30" s="40" t="e">
        <f t="shared" si="5"/>
        <v>#REF!</v>
      </c>
    </row>
    <row r="31" spans="1:52" x14ac:dyDescent="0.25">
      <c r="A31" s="32" t="s">
        <v>47</v>
      </c>
      <c r="B31" s="33">
        <f>VLOOKUP(A31,'[1]Professionals Historical Data'!$A$1:$Z$53,2,FALSE)</f>
        <v>4889</v>
      </c>
      <c r="C31" s="33">
        <f>VLOOKUP($A31,'[1]Professionals Historical Data'!$A$1:$Z$53,3,FALSE)</f>
        <v>2171</v>
      </c>
      <c r="D31" s="33">
        <f>VLOOKUP($A31,'[1]Professionals Historical Data'!$A$1:$Z$53,4,FALSE)</f>
        <v>3573</v>
      </c>
      <c r="E31" s="33">
        <f>VLOOKUP($A31,'[1]Professionals Historical Data'!$A$1:$Z$53,5,FALSE)</f>
        <v>621</v>
      </c>
      <c r="F31" s="33">
        <f>VLOOKUP($A31,'[1]Professionals Historical Data'!$A$1:$Z$53,6,FALSE)</f>
        <v>695</v>
      </c>
      <c r="G31" s="34">
        <f>VLOOKUP($A31,'[1]Professionals Historical Data'!$A$1:$Z$53,7,FALSE)</f>
        <v>0.129299233063458</v>
      </c>
      <c r="H31" s="35">
        <f t="shared" si="1"/>
        <v>47</v>
      </c>
      <c r="I31" s="34">
        <f>VLOOKUP($A31,'[1]Professionals Historical Data'!$A$1:$Z$53,13,FALSE)</f>
        <v>0.32</v>
      </c>
      <c r="J31" s="34">
        <f>VLOOKUP($A31,'[1]Professionals Historical Data'!$A$1:$Z$53,19,FALSE)</f>
        <v>0.44</v>
      </c>
      <c r="K31" s="34">
        <f>VLOOKUP($A31,'[1]Professionals Historical Data'!$A$1:$Z$53,25,FALSE)</f>
        <v>0.521374514215586</v>
      </c>
      <c r="L31" s="34">
        <f>VLOOKUP($A31,'[1]Professionals Historical Data'!$A$1:$Z$53,26,FALSE)</f>
        <v>0.55123747187563921</v>
      </c>
      <c r="M31" s="35">
        <f t="shared" si="2"/>
        <v>27</v>
      </c>
      <c r="N31" s="34">
        <f t="shared" si="3"/>
        <v>2.4029590862619816</v>
      </c>
      <c r="O31" s="34">
        <f t="shared" si="4"/>
        <v>0.25281243608099818</v>
      </c>
      <c r="Q31" s="36" t="s">
        <v>48</v>
      </c>
      <c r="R31" s="23" t="e">
        <f>#REF!</f>
        <v>#REF!</v>
      </c>
      <c r="S31" s="24" t="e">
        <f>RANK(#REF!,#REF!,0)</f>
        <v>#REF!</v>
      </c>
      <c r="T31" s="24" t="e">
        <f>RANK(#REF!,#REF!,0)</f>
        <v>#REF!</v>
      </c>
      <c r="U31" s="24" t="e">
        <f>RANK(#REF!,#REF!,0)</f>
        <v>#REF!</v>
      </c>
      <c r="V31" s="24" t="e">
        <f>RANK(#REF!,#REF!,0)</f>
        <v>#REF!</v>
      </c>
      <c r="W31" s="24" t="e">
        <f>RANK(#REF!,#REF!,0)</f>
        <v>#REF!</v>
      </c>
      <c r="X31" s="24" t="e">
        <f>RANK(#REF!,#REF!,0)</f>
        <v>#REF!</v>
      </c>
      <c r="Y31" s="24" t="e">
        <f>RANK(#REF!,#REF!,0)</f>
        <v>#REF!</v>
      </c>
      <c r="Z31" s="24" t="e">
        <f>RANK(#REF!,#REF!,0)</f>
        <v>#REF!</v>
      </c>
      <c r="AA31" s="24" t="e">
        <f>RANK(#REF!,#REF!,0)</f>
        <v>#REF!</v>
      </c>
      <c r="AB31" s="24" t="e">
        <f>RANK(#REF!,#REF!,0)</f>
        <v>#REF!</v>
      </c>
      <c r="AC31" s="24" t="e">
        <f>RANK(#REF!,#REF!,0)</f>
        <v>#REF!</v>
      </c>
      <c r="AD31" s="24" t="e">
        <f>RANK(#REF!,#REF!,0)</f>
        <v>#REF!</v>
      </c>
      <c r="AE31" s="24" t="e">
        <f>RANK(#REF!,#REF!,0)</f>
        <v>#REF!</v>
      </c>
      <c r="AF31" s="25"/>
      <c r="AG31" s="26" t="e">
        <f t="shared" si="0"/>
        <v>#REF!</v>
      </c>
      <c r="AI31" s="36" t="s">
        <v>47</v>
      </c>
      <c r="AJ31" s="23" t="e">
        <f>#REF!</f>
        <v>#REF!</v>
      </c>
      <c r="AK31" s="37" t="e">
        <f>#REF!</f>
        <v>#REF!</v>
      </c>
      <c r="AL31" s="38" t="e">
        <f>#REF!-#REF!</f>
        <v>#REF!</v>
      </c>
      <c r="AM31" s="38" t="e">
        <f>#REF!-#REF!</f>
        <v>#REF!</v>
      </c>
      <c r="AN31" s="38" t="e">
        <f>#REF!-#REF!</f>
        <v>#REF!</v>
      </c>
      <c r="AO31" s="38" t="e">
        <f>#REF!-#REF!</f>
        <v>#REF!</v>
      </c>
      <c r="AP31" s="38" t="e">
        <f>#REF!-#REF!</f>
        <v>#REF!</v>
      </c>
      <c r="AQ31" s="38" t="e">
        <f>#REF!-#REF!</f>
        <v>#REF!</v>
      </c>
      <c r="AR31" s="38" t="e">
        <f>#REF!-#REF!</f>
        <v>#REF!</v>
      </c>
      <c r="AS31" s="38" t="e">
        <f>#REF!-#REF!</f>
        <v>#REF!</v>
      </c>
      <c r="AT31" s="38" t="e">
        <f>#REF!-#REF!</f>
        <v>#REF!</v>
      </c>
      <c r="AU31" s="38" t="e">
        <f>#REF!-#REF!</f>
        <v>#REF!</v>
      </c>
      <c r="AV31" s="38" t="e">
        <f>#REF!-#REF!</f>
        <v>#REF!</v>
      </c>
      <c r="AW31" s="38" t="e">
        <f>#REF!-#REF!</f>
        <v>#REF!</v>
      </c>
      <c r="AX31" s="39" t="e">
        <f>#REF!</f>
        <v>#REF!</v>
      </c>
      <c r="AY31" s="25"/>
      <c r="AZ31" s="40" t="e">
        <f t="shared" si="5"/>
        <v>#REF!</v>
      </c>
    </row>
    <row r="32" spans="1:52" x14ac:dyDescent="0.25">
      <c r="A32" s="32" t="s">
        <v>48</v>
      </c>
      <c r="B32" s="33">
        <f>VLOOKUP(A32,'[1]Professionals Historical Data'!$A$1:$Z$53,2,FALSE)</f>
        <v>4895</v>
      </c>
      <c r="C32" s="33">
        <f>VLOOKUP($A32,'[1]Professionals Historical Data'!$A$1:$Z$53,3,FALSE)</f>
        <v>1945</v>
      </c>
      <c r="D32" s="33">
        <f>VLOOKUP($A32,'[1]Professionals Historical Data'!$A$1:$Z$53,4,FALSE)</f>
        <v>4007</v>
      </c>
      <c r="E32" s="33">
        <f>VLOOKUP($A32,'[1]Professionals Historical Data'!$A$1:$Z$53,5,FALSE)</f>
        <v>435</v>
      </c>
      <c r="F32" s="33">
        <f>VLOOKUP($A32,'[1]Professionals Historical Data'!$A$1:$Z$53,6,FALSE)</f>
        <v>453</v>
      </c>
      <c r="G32" s="34">
        <f>VLOOKUP($A32,'[1]Professionals Historical Data'!$A$1:$Z$53,7,FALSE)</f>
        <v>0.13617557412806186</v>
      </c>
      <c r="H32" s="35">
        <f t="shared" si="1"/>
        <v>45</v>
      </c>
      <c r="I32" s="34">
        <f>VLOOKUP($A32,'[1]Professionals Historical Data'!$A$1:$Z$53,13,FALSE)</f>
        <v>0.23</v>
      </c>
      <c r="J32" s="34">
        <f>VLOOKUP($A32,'[1]Professionals Historical Data'!$A$1:$Z$53,19,FALSE)</f>
        <v>0.28000000000000003</v>
      </c>
      <c r="K32" s="34">
        <f>VLOOKUP($A32,'[1]Professionals Historical Data'!$A$1:$Z$53,25,FALSE)</f>
        <v>0.37037793667007152</v>
      </c>
      <c r="L32" s="34">
        <f>VLOOKUP($A32,'[1]Professionals Historical Data'!$A$1:$Z$53,26,FALSE)</f>
        <v>0.38815117466802862</v>
      </c>
      <c r="M32" s="35">
        <f t="shared" si="2"/>
        <v>50</v>
      </c>
      <c r="N32" s="34">
        <f t="shared" si="3"/>
        <v>1.0561690434782613</v>
      </c>
      <c r="O32" s="34">
        <f t="shared" si="4"/>
        <v>0.38625419524295923</v>
      </c>
      <c r="Q32" s="36" t="s">
        <v>49</v>
      </c>
      <c r="R32" s="23" t="e">
        <f>#REF!</f>
        <v>#REF!</v>
      </c>
      <c r="S32" s="24" t="e">
        <f>RANK(#REF!,#REF!,0)</f>
        <v>#REF!</v>
      </c>
      <c r="T32" s="24" t="e">
        <f>RANK(#REF!,#REF!,0)</f>
        <v>#REF!</v>
      </c>
      <c r="U32" s="24" t="e">
        <f>RANK(#REF!,#REF!,0)</f>
        <v>#REF!</v>
      </c>
      <c r="V32" s="24" t="e">
        <f>RANK(#REF!,#REF!,0)</f>
        <v>#REF!</v>
      </c>
      <c r="W32" s="24" t="e">
        <f>RANK(#REF!,#REF!,0)</f>
        <v>#REF!</v>
      </c>
      <c r="X32" s="24" t="e">
        <f>RANK(#REF!,#REF!,0)</f>
        <v>#REF!</v>
      </c>
      <c r="Y32" s="24" t="e">
        <f>RANK(#REF!,#REF!,0)</f>
        <v>#REF!</v>
      </c>
      <c r="Z32" s="24" t="e">
        <f>RANK(#REF!,#REF!,0)</f>
        <v>#REF!</v>
      </c>
      <c r="AA32" s="24" t="e">
        <f>RANK(#REF!,#REF!,0)</f>
        <v>#REF!</v>
      </c>
      <c r="AB32" s="24" t="e">
        <f>RANK(#REF!,#REF!,0)</f>
        <v>#REF!</v>
      </c>
      <c r="AC32" s="24" t="e">
        <f>RANK(#REF!,#REF!,0)</f>
        <v>#REF!</v>
      </c>
      <c r="AD32" s="24" t="e">
        <f>RANK(#REF!,#REF!,0)</f>
        <v>#REF!</v>
      </c>
      <c r="AE32" s="24" t="e">
        <f>RANK(#REF!,#REF!,0)</f>
        <v>#REF!</v>
      </c>
      <c r="AF32" s="25"/>
      <c r="AG32" s="26" t="e">
        <f t="shared" si="0"/>
        <v>#REF!</v>
      </c>
      <c r="AI32" s="36" t="s">
        <v>48</v>
      </c>
      <c r="AJ32" s="23" t="e">
        <f>#REF!</f>
        <v>#REF!</v>
      </c>
      <c r="AK32" s="37" t="e">
        <f>#REF!</f>
        <v>#REF!</v>
      </c>
      <c r="AL32" s="38" t="e">
        <f>#REF!-#REF!</f>
        <v>#REF!</v>
      </c>
      <c r="AM32" s="38" t="e">
        <f>#REF!-#REF!</f>
        <v>#REF!</v>
      </c>
      <c r="AN32" s="38" t="e">
        <f>#REF!-#REF!</f>
        <v>#REF!</v>
      </c>
      <c r="AO32" s="38" t="e">
        <f>#REF!-#REF!</f>
        <v>#REF!</v>
      </c>
      <c r="AP32" s="38" t="e">
        <f>#REF!-#REF!</f>
        <v>#REF!</v>
      </c>
      <c r="AQ32" s="38" t="e">
        <f>#REF!-#REF!</f>
        <v>#REF!</v>
      </c>
      <c r="AR32" s="38" t="e">
        <f>#REF!-#REF!</f>
        <v>#REF!</v>
      </c>
      <c r="AS32" s="38" t="e">
        <f>#REF!-#REF!</f>
        <v>#REF!</v>
      </c>
      <c r="AT32" s="38" t="e">
        <f>#REF!-#REF!</f>
        <v>#REF!</v>
      </c>
      <c r="AU32" s="38" t="e">
        <f>#REF!-#REF!</f>
        <v>#REF!</v>
      </c>
      <c r="AV32" s="38" t="e">
        <f>#REF!-#REF!</f>
        <v>#REF!</v>
      </c>
      <c r="AW32" s="38" t="e">
        <f>#REF!-#REF!</f>
        <v>#REF!</v>
      </c>
      <c r="AX32" s="39" t="e">
        <f>#REF!</f>
        <v>#REF!</v>
      </c>
      <c r="AY32" s="25"/>
      <c r="AZ32" s="40" t="e">
        <f t="shared" si="5"/>
        <v>#REF!</v>
      </c>
    </row>
    <row r="33" spans="1:52" x14ac:dyDescent="0.25">
      <c r="A33" s="32" t="s">
        <v>49</v>
      </c>
      <c r="B33" s="33">
        <f>VLOOKUP(A33,'[1]Professionals Historical Data'!$A$1:$Z$53,2,FALSE)</f>
        <v>3651</v>
      </c>
      <c r="C33" s="33">
        <f>VLOOKUP($A33,'[1]Professionals Historical Data'!$A$1:$Z$53,3,FALSE)</f>
        <v>1615</v>
      </c>
      <c r="D33" s="33">
        <f>VLOOKUP($A33,'[1]Professionals Historical Data'!$A$1:$Z$53,4,FALSE)</f>
        <v>2765</v>
      </c>
      <c r="E33" s="33">
        <f>VLOOKUP($A33,'[1]Professionals Historical Data'!$A$1:$Z$53,5,FALSE)</f>
        <v>552</v>
      </c>
      <c r="F33" s="33">
        <f>VLOOKUP($A33,'[1]Professionals Historical Data'!$A$1:$Z$53,6,FALSE)</f>
        <v>335</v>
      </c>
      <c r="G33" s="34">
        <f>VLOOKUP($A33,'[1]Professionals Historical Data'!$A$1:$Z$53,7,FALSE)</f>
        <v>0.34619330230086715</v>
      </c>
      <c r="H33" s="35">
        <f t="shared" si="1"/>
        <v>4</v>
      </c>
      <c r="I33" s="34">
        <f>VLOOKUP($A33,'[1]Professionals Historical Data'!$A$1:$Z$53,13,FALSE)</f>
        <v>0.47</v>
      </c>
      <c r="J33" s="34">
        <f>VLOOKUP($A33,'[1]Professionals Historical Data'!$A$1:$Z$53,19,FALSE)</f>
        <v>0.54</v>
      </c>
      <c r="K33" s="34">
        <f>VLOOKUP($A33,'[1]Professionals Historical Data'!$A$1:$Z$53,25,FALSE)</f>
        <v>0.56806354423445626</v>
      </c>
      <c r="L33" s="34">
        <f>VLOOKUP($A33,'[1]Professionals Historical Data'!$A$1:$Z$53,26,FALSE)</f>
        <v>0.59353601752944396</v>
      </c>
      <c r="M33" s="35">
        <f t="shared" si="2"/>
        <v>21</v>
      </c>
      <c r="N33" s="34">
        <f t="shared" si="3"/>
        <v>0.55982220456333609</v>
      </c>
      <c r="O33" s="34">
        <f t="shared" si="4"/>
        <v>9.9140773202673921E-2</v>
      </c>
      <c r="Q33" s="36" t="s">
        <v>50</v>
      </c>
      <c r="R33" s="23" t="e">
        <f>#REF!</f>
        <v>#REF!</v>
      </c>
      <c r="S33" s="24" t="e">
        <f>RANK(#REF!,#REF!,0)</f>
        <v>#REF!</v>
      </c>
      <c r="T33" s="24" t="e">
        <f>RANK(#REF!,#REF!,0)</f>
        <v>#REF!</v>
      </c>
      <c r="U33" s="24" t="e">
        <f>RANK(#REF!,#REF!,0)</f>
        <v>#REF!</v>
      </c>
      <c r="V33" s="24" t="e">
        <f>RANK(#REF!,#REF!,0)</f>
        <v>#REF!</v>
      </c>
      <c r="W33" s="24" t="e">
        <f>RANK(#REF!,#REF!,0)</f>
        <v>#REF!</v>
      </c>
      <c r="X33" s="24" t="e">
        <f>RANK(#REF!,#REF!,0)</f>
        <v>#REF!</v>
      </c>
      <c r="Y33" s="24" t="e">
        <f>RANK(#REF!,#REF!,0)</f>
        <v>#REF!</v>
      </c>
      <c r="Z33" s="24" t="e">
        <f>RANK(#REF!,#REF!,0)</f>
        <v>#REF!</v>
      </c>
      <c r="AA33" s="24" t="e">
        <f>RANK(#REF!,#REF!,0)</f>
        <v>#REF!</v>
      </c>
      <c r="AB33" s="24" t="e">
        <f>RANK(#REF!,#REF!,0)</f>
        <v>#REF!</v>
      </c>
      <c r="AC33" s="24" t="e">
        <f>RANK(#REF!,#REF!,0)</f>
        <v>#REF!</v>
      </c>
      <c r="AD33" s="24" t="e">
        <f>RANK(#REF!,#REF!,0)</f>
        <v>#REF!</v>
      </c>
      <c r="AE33" s="24" t="e">
        <f>RANK(#REF!,#REF!,0)</f>
        <v>#REF!</v>
      </c>
      <c r="AF33" s="25"/>
      <c r="AG33" s="26" t="e">
        <f t="shared" si="0"/>
        <v>#REF!</v>
      </c>
      <c r="AI33" s="36" t="s">
        <v>49</v>
      </c>
      <c r="AJ33" s="23" t="e">
        <f>#REF!</f>
        <v>#REF!</v>
      </c>
      <c r="AK33" s="37" t="e">
        <f>#REF!</f>
        <v>#REF!</v>
      </c>
      <c r="AL33" s="38" t="e">
        <f>#REF!-#REF!</f>
        <v>#REF!</v>
      </c>
      <c r="AM33" s="38" t="e">
        <f>#REF!-#REF!</f>
        <v>#REF!</v>
      </c>
      <c r="AN33" s="38" t="e">
        <f>#REF!-#REF!</f>
        <v>#REF!</v>
      </c>
      <c r="AO33" s="38" t="e">
        <f>#REF!-#REF!</f>
        <v>#REF!</v>
      </c>
      <c r="AP33" s="38" t="e">
        <f>#REF!-#REF!</f>
        <v>#REF!</v>
      </c>
      <c r="AQ33" s="38" t="e">
        <f>#REF!-#REF!</f>
        <v>#REF!</v>
      </c>
      <c r="AR33" s="38" t="e">
        <f>#REF!-#REF!</f>
        <v>#REF!</v>
      </c>
      <c r="AS33" s="38" t="e">
        <f>#REF!-#REF!</f>
        <v>#REF!</v>
      </c>
      <c r="AT33" s="38" t="e">
        <f>#REF!-#REF!</f>
        <v>#REF!</v>
      </c>
      <c r="AU33" s="38" t="e">
        <f>#REF!-#REF!</f>
        <v>#REF!</v>
      </c>
      <c r="AV33" s="38" t="e">
        <f>#REF!-#REF!</f>
        <v>#REF!</v>
      </c>
      <c r="AW33" s="38" t="e">
        <f>#REF!-#REF!</f>
        <v>#REF!</v>
      </c>
      <c r="AX33" s="39" t="e">
        <f>#REF!</f>
        <v>#REF!</v>
      </c>
      <c r="AY33" s="25"/>
      <c r="AZ33" s="40" t="e">
        <f t="shared" si="5"/>
        <v>#REF!</v>
      </c>
    </row>
    <row r="34" spans="1:52" x14ac:dyDescent="0.25">
      <c r="A34" s="32" t="s">
        <v>50</v>
      </c>
      <c r="B34" s="33">
        <f>VLOOKUP(A34,'[1]Professionals Historical Data'!$A$1:$Z$53,2,FALSE)</f>
        <v>22068</v>
      </c>
      <c r="C34" s="33">
        <f>VLOOKUP($A34,'[1]Professionals Historical Data'!$A$1:$Z$53,3,FALSE)</f>
        <v>8795</v>
      </c>
      <c r="D34" s="33">
        <f>VLOOKUP($A34,'[1]Professionals Historical Data'!$A$1:$Z$53,4,FALSE)</f>
        <v>19495</v>
      </c>
      <c r="E34" s="33">
        <f>VLOOKUP($A34,'[1]Professionals Historical Data'!$A$1:$Z$53,5,FALSE)</f>
        <v>1657</v>
      </c>
      <c r="F34" s="33">
        <f>VLOOKUP($A34,'[1]Professionals Historical Data'!$A$1:$Z$53,6,FALSE)</f>
        <v>916</v>
      </c>
      <c r="G34" s="34">
        <f>VLOOKUP($A34,'[1]Professionals Historical Data'!$A$1:$Z$53,7,FALSE)</f>
        <v>0.18588982775212434</v>
      </c>
      <c r="H34" s="35">
        <f t="shared" si="1"/>
        <v>37</v>
      </c>
      <c r="I34" s="34">
        <f>VLOOKUP($A34,'[1]Professionals Historical Data'!$A$1:$Z$53,13,FALSE)</f>
        <v>0.31</v>
      </c>
      <c r="J34" s="34">
        <f>VLOOKUP($A34,'[1]Professionals Historical Data'!$A$1:$Z$53,19,FALSE)</f>
        <v>0.41</v>
      </c>
      <c r="K34" s="34">
        <f>VLOOKUP($A34,'[1]Professionals Historical Data'!$A$1:$Z$53,25,FALSE)</f>
        <v>0.47421605945260104</v>
      </c>
      <c r="L34" s="34">
        <f>VLOOKUP($A34,'[1]Professionals Historical Data'!$A$1:$Z$53,26,FALSE)</f>
        <v>0.50317201377560272</v>
      </c>
      <c r="M34" s="35">
        <f t="shared" si="2"/>
        <v>41</v>
      </c>
      <c r="N34" s="34">
        <f t="shared" si="3"/>
        <v>1.2056075093399752</v>
      </c>
      <c r="O34" s="34">
        <f t="shared" si="4"/>
        <v>0.22724881408683598</v>
      </c>
      <c r="Q34" s="36" t="s">
        <v>51</v>
      </c>
      <c r="R34" s="23" t="e">
        <f>#REF!</f>
        <v>#REF!</v>
      </c>
      <c r="S34" s="24" t="e">
        <f>RANK(#REF!,#REF!,0)</f>
        <v>#REF!</v>
      </c>
      <c r="T34" s="24" t="e">
        <f>RANK(#REF!,#REF!,0)</f>
        <v>#REF!</v>
      </c>
      <c r="U34" s="24" t="e">
        <f>RANK(#REF!,#REF!,0)</f>
        <v>#REF!</v>
      </c>
      <c r="V34" s="24" t="e">
        <f>RANK(#REF!,#REF!,0)</f>
        <v>#REF!</v>
      </c>
      <c r="W34" s="24" t="e">
        <f>RANK(#REF!,#REF!,0)</f>
        <v>#REF!</v>
      </c>
      <c r="X34" s="24" t="e">
        <f>RANK(#REF!,#REF!,0)</f>
        <v>#REF!</v>
      </c>
      <c r="Y34" s="24" t="e">
        <f>RANK(#REF!,#REF!,0)</f>
        <v>#REF!</v>
      </c>
      <c r="Z34" s="24" t="e">
        <f>RANK(#REF!,#REF!,0)</f>
        <v>#REF!</v>
      </c>
      <c r="AA34" s="24" t="e">
        <f>RANK(#REF!,#REF!,0)</f>
        <v>#REF!</v>
      </c>
      <c r="AB34" s="24" t="e">
        <f>RANK(#REF!,#REF!,0)</f>
        <v>#REF!</v>
      </c>
      <c r="AC34" s="24" t="e">
        <f>RANK(#REF!,#REF!,0)</f>
        <v>#REF!</v>
      </c>
      <c r="AD34" s="24" t="e">
        <f>RANK(#REF!,#REF!,0)</f>
        <v>#REF!</v>
      </c>
      <c r="AE34" s="24" t="e">
        <f>RANK(#REF!,#REF!,0)</f>
        <v>#REF!</v>
      </c>
      <c r="AF34" s="25"/>
      <c r="AG34" s="26" t="e">
        <f t="shared" si="0"/>
        <v>#REF!</v>
      </c>
      <c r="AI34" s="36" t="s">
        <v>50</v>
      </c>
      <c r="AJ34" s="23" t="e">
        <f>#REF!</f>
        <v>#REF!</v>
      </c>
      <c r="AK34" s="37" t="e">
        <f>#REF!</f>
        <v>#REF!</v>
      </c>
      <c r="AL34" s="38" t="e">
        <f>#REF!-#REF!</f>
        <v>#REF!</v>
      </c>
      <c r="AM34" s="38" t="e">
        <f>#REF!-#REF!</f>
        <v>#REF!</v>
      </c>
      <c r="AN34" s="38" t="e">
        <f>#REF!-#REF!</f>
        <v>#REF!</v>
      </c>
      <c r="AO34" s="38" t="e">
        <f>#REF!-#REF!</f>
        <v>#REF!</v>
      </c>
      <c r="AP34" s="38" t="e">
        <f>#REF!-#REF!</f>
        <v>#REF!</v>
      </c>
      <c r="AQ34" s="38" t="e">
        <f>#REF!-#REF!</f>
        <v>#REF!</v>
      </c>
      <c r="AR34" s="38" t="e">
        <f>#REF!-#REF!</f>
        <v>#REF!</v>
      </c>
      <c r="AS34" s="38" t="e">
        <f>#REF!-#REF!</f>
        <v>#REF!</v>
      </c>
      <c r="AT34" s="38" t="e">
        <f>#REF!-#REF!</f>
        <v>#REF!</v>
      </c>
      <c r="AU34" s="38" t="e">
        <f>#REF!-#REF!</f>
        <v>#REF!</v>
      </c>
      <c r="AV34" s="38" t="e">
        <f>#REF!-#REF!</f>
        <v>#REF!</v>
      </c>
      <c r="AW34" s="38" t="e">
        <f>#REF!-#REF!</f>
        <v>#REF!</v>
      </c>
      <c r="AX34" s="39" t="e">
        <f>#REF!</f>
        <v>#REF!</v>
      </c>
      <c r="AY34" s="25"/>
      <c r="AZ34" s="40" t="e">
        <f t="shared" si="5"/>
        <v>#REF!</v>
      </c>
    </row>
    <row r="35" spans="1:52" x14ac:dyDescent="0.25">
      <c r="A35" s="32" t="s">
        <v>51</v>
      </c>
      <c r="B35" s="33">
        <f>VLOOKUP(A35,'[1]Professionals Historical Data'!$A$1:$Z$53,2,FALSE)</f>
        <v>4227</v>
      </c>
      <c r="C35" s="33">
        <f>VLOOKUP($A35,'[1]Professionals Historical Data'!$A$1:$Z$53,3,FALSE)</f>
        <v>1954</v>
      </c>
      <c r="D35" s="33">
        <f>VLOOKUP($A35,'[1]Professionals Historical Data'!$A$1:$Z$53,4,FALSE)</f>
        <v>3284</v>
      </c>
      <c r="E35" s="33">
        <f>VLOOKUP($A35,'[1]Professionals Historical Data'!$A$1:$Z$53,5,FALSE)</f>
        <v>585</v>
      </c>
      <c r="F35" s="33">
        <f>VLOOKUP($A35,'[1]Professionals Historical Data'!$A$1:$Z$53,6,FALSE)</f>
        <v>359</v>
      </c>
      <c r="G35" s="34">
        <f>VLOOKUP($A35,'[1]Professionals Historical Data'!$A$1:$Z$53,7,FALSE)</f>
        <v>0.23840261461303972</v>
      </c>
      <c r="H35" s="35">
        <f t="shared" si="1"/>
        <v>20</v>
      </c>
      <c r="I35" s="34">
        <f>VLOOKUP($A35,'[1]Professionals Historical Data'!$A$1:$Z$53,13,FALSE)</f>
        <v>0.41</v>
      </c>
      <c r="J35" s="34">
        <f>VLOOKUP($A35,'[1]Professionals Historical Data'!$A$1:$Z$53,19,FALSE)</f>
        <v>0.53</v>
      </c>
      <c r="K35" s="34">
        <f>VLOOKUP($A35,'[1]Professionals Historical Data'!$A$1:$Z$53,25,FALSE)</f>
        <v>0.63118050626922162</v>
      </c>
      <c r="L35" s="34">
        <f>VLOOKUP($A35,'[1]Professionals Historical Data'!$A$1:$Z$53,26,FALSE)</f>
        <v>0.65696711615803172</v>
      </c>
      <c r="M35" s="35">
        <f t="shared" si="2"/>
        <v>11</v>
      </c>
      <c r="N35" s="34">
        <f t="shared" si="3"/>
        <v>1.2231299806013582</v>
      </c>
      <c r="O35" s="34">
        <f t="shared" si="4"/>
        <v>0.23956059652458808</v>
      </c>
      <c r="Q35" s="36" t="s">
        <v>52</v>
      </c>
      <c r="R35" s="23" t="e">
        <f>#REF!</f>
        <v>#REF!</v>
      </c>
      <c r="S35" s="24" t="e">
        <f>RANK(#REF!,#REF!,0)</f>
        <v>#REF!</v>
      </c>
      <c r="T35" s="24" t="e">
        <f>RANK(#REF!,#REF!,0)</f>
        <v>#REF!</v>
      </c>
      <c r="U35" s="24" t="e">
        <f>RANK(#REF!,#REF!,0)</f>
        <v>#REF!</v>
      </c>
      <c r="V35" s="24" t="e">
        <f>RANK(#REF!,#REF!,0)</f>
        <v>#REF!</v>
      </c>
      <c r="W35" s="24" t="e">
        <f>RANK(#REF!,#REF!,0)</f>
        <v>#REF!</v>
      </c>
      <c r="X35" s="24" t="e">
        <f>RANK(#REF!,#REF!,0)</f>
        <v>#REF!</v>
      </c>
      <c r="Y35" s="24" t="e">
        <f>RANK(#REF!,#REF!,0)</f>
        <v>#REF!</v>
      </c>
      <c r="Z35" s="24" t="e">
        <f>RANK(#REF!,#REF!,0)</f>
        <v>#REF!</v>
      </c>
      <c r="AA35" s="24" t="e">
        <f>RANK(#REF!,#REF!,0)</f>
        <v>#REF!</v>
      </c>
      <c r="AB35" s="24" t="e">
        <f>RANK(#REF!,#REF!,0)</f>
        <v>#REF!</v>
      </c>
      <c r="AC35" s="24" t="e">
        <f>RANK(#REF!,#REF!,0)</f>
        <v>#REF!</v>
      </c>
      <c r="AD35" s="24" t="e">
        <f>RANK(#REF!,#REF!,0)</f>
        <v>#REF!</v>
      </c>
      <c r="AE35" s="24" t="e">
        <f>RANK(#REF!,#REF!,0)</f>
        <v>#REF!</v>
      </c>
      <c r="AF35" s="25"/>
      <c r="AG35" s="26" t="e">
        <f t="shared" si="0"/>
        <v>#REF!</v>
      </c>
      <c r="AI35" s="36" t="s">
        <v>51</v>
      </c>
      <c r="AJ35" s="23" t="e">
        <f>#REF!</f>
        <v>#REF!</v>
      </c>
      <c r="AK35" s="37" t="e">
        <f>#REF!</f>
        <v>#REF!</v>
      </c>
      <c r="AL35" s="38" t="e">
        <f>#REF!-#REF!</f>
        <v>#REF!</v>
      </c>
      <c r="AM35" s="38" t="e">
        <f>#REF!-#REF!</f>
        <v>#REF!</v>
      </c>
      <c r="AN35" s="38" t="e">
        <f>#REF!-#REF!</f>
        <v>#REF!</v>
      </c>
      <c r="AO35" s="38" t="e">
        <f>#REF!-#REF!</f>
        <v>#REF!</v>
      </c>
      <c r="AP35" s="38" t="e">
        <f>#REF!-#REF!</f>
        <v>#REF!</v>
      </c>
      <c r="AQ35" s="38" t="e">
        <f>#REF!-#REF!</f>
        <v>#REF!</v>
      </c>
      <c r="AR35" s="38" t="e">
        <f>#REF!-#REF!</f>
        <v>#REF!</v>
      </c>
      <c r="AS35" s="38" t="e">
        <f>#REF!-#REF!</f>
        <v>#REF!</v>
      </c>
      <c r="AT35" s="38" t="e">
        <f>#REF!-#REF!</f>
        <v>#REF!</v>
      </c>
      <c r="AU35" s="38" t="e">
        <f>#REF!-#REF!</f>
        <v>#REF!</v>
      </c>
      <c r="AV35" s="38" t="e">
        <f>#REF!-#REF!</f>
        <v>#REF!</v>
      </c>
      <c r="AW35" s="38" t="e">
        <f>#REF!-#REF!</f>
        <v>#REF!</v>
      </c>
      <c r="AX35" s="39" t="e">
        <f>#REF!</f>
        <v>#REF!</v>
      </c>
      <c r="AY35" s="25"/>
      <c r="AZ35" s="40" t="e">
        <f t="shared" si="5"/>
        <v>#REF!</v>
      </c>
    </row>
    <row r="36" spans="1:52" x14ac:dyDescent="0.25">
      <c r="A36" s="32" t="s">
        <v>52</v>
      </c>
      <c r="B36" s="33">
        <f>VLOOKUP(A36,'[1]Professionals Historical Data'!$A$1:$Z$53,2,FALSE)</f>
        <v>54893</v>
      </c>
      <c r="C36" s="33">
        <f>VLOOKUP($A36,'[1]Professionals Historical Data'!$A$1:$Z$53,3,FALSE)</f>
        <v>21408</v>
      </c>
      <c r="D36" s="33">
        <f>VLOOKUP($A36,'[1]Professionals Historical Data'!$A$1:$Z$53,4,FALSE)</f>
        <v>45714</v>
      </c>
      <c r="E36" s="33">
        <f>VLOOKUP($A36,'[1]Professionals Historical Data'!$A$1:$Z$53,5,FALSE)</f>
        <v>5086</v>
      </c>
      <c r="F36" s="33">
        <f>VLOOKUP($A36,'[1]Professionals Historical Data'!$A$1:$Z$53,6,FALSE)</f>
        <v>4095</v>
      </c>
      <c r="G36" s="34">
        <f>VLOOKUP($A36,'[1]Professionals Historical Data'!$A$1:$Z$53,7,FALSE)</f>
        <v>0.16145365459610914</v>
      </c>
      <c r="H36" s="35">
        <f t="shared" si="1"/>
        <v>41</v>
      </c>
      <c r="I36" s="34">
        <f>VLOOKUP($A36,'[1]Professionals Historical Data'!$A$1:$Z$53,13,FALSE)</f>
        <v>0.28000000000000003</v>
      </c>
      <c r="J36" s="34">
        <f>VLOOKUP($A36,'[1]Professionals Historical Data'!$A$1:$Z$53,19,FALSE)</f>
        <v>0.37</v>
      </c>
      <c r="K36" s="34">
        <f>VLOOKUP($A36,'[1]Professionals Historical Data'!$A$1:$Z$53,25,FALSE)</f>
        <v>0.44096697210937641</v>
      </c>
      <c r="L36" s="34">
        <f>VLOOKUP($A36,'[1]Professionals Historical Data'!$A$1:$Z$53,26,FALSE)</f>
        <v>0.46816533984296721</v>
      </c>
      <c r="M36" s="35">
        <f t="shared" si="2"/>
        <v>46</v>
      </c>
      <c r="N36" s="34">
        <f t="shared" si="3"/>
        <v>1.2916793114754097</v>
      </c>
      <c r="O36" s="34">
        <f t="shared" si="4"/>
        <v>0.26531172930531682</v>
      </c>
      <c r="Q36" s="36" t="s">
        <v>53</v>
      </c>
      <c r="R36" s="23" t="e">
        <f>#REF!</f>
        <v>#REF!</v>
      </c>
      <c r="S36" s="24" t="e">
        <f>RANK(#REF!,#REF!,0)</f>
        <v>#REF!</v>
      </c>
      <c r="T36" s="24" t="e">
        <f>RANK(#REF!,#REF!,0)</f>
        <v>#REF!</v>
      </c>
      <c r="U36" s="24" t="e">
        <f>RANK(#REF!,#REF!,0)</f>
        <v>#REF!</v>
      </c>
      <c r="V36" s="24" t="e">
        <f>RANK(#REF!,#REF!,0)</f>
        <v>#REF!</v>
      </c>
      <c r="W36" s="24" t="e">
        <f>RANK(#REF!,#REF!,0)</f>
        <v>#REF!</v>
      </c>
      <c r="X36" s="24" t="e">
        <f>RANK(#REF!,#REF!,0)</f>
        <v>#REF!</v>
      </c>
      <c r="Y36" s="24" t="e">
        <f>RANK(#REF!,#REF!,0)</f>
        <v>#REF!</v>
      </c>
      <c r="Z36" s="24" t="e">
        <f>RANK(#REF!,#REF!,0)</f>
        <v>#REF!</v>
      </c>
      <c r="AA36" s="24" t="e">
        <f>RANK(#REF!,#REF!,0)</f>
        <v>#REF!</v>
      </c>
      <c r="AB36" s="24" t="e">
        <f>RANK(#REF!,#REF!,0)</f>
        <v>#REF!</v>
      </c>
      <c r="AC36" s="24" t="e">
        <f>RANK(#REF!,#REF!,0)</f>
        <v>#REF!</v>
      </c>
      <c r="AD36" s="24" t="e">
        <f>RANK(#REF!,#REF!,0)</f>
        <v>#REF!</v>
      </c>
      <c r="AE36" s="24" t="e">
        <f>RANK(#REF!,#REF!,0)</f>
        <v>#REF!</v>
      </c>
      <c r="AF36" s="25"/>
      <c r="AG36" s="26" t="e">
        <f t="shared" si="0"/>
        <v>#REF!</v>
      </c>
      <c r="AI36" s="36" t="s">
        <v>52</v>
      </c>
      <c r="AJ36" s="23" t="e">
        <f>#REF!</f>
        <v>#REF!</v>
      </c>
      <c r="AK36" s="37" t="e">
        <f>#REF!</f>
        <v>#REF!</v>
      </c>
      <c r="AL36" s="38" t="e">
        <f>#REF!-#REF!</f>
        <v>#REF!</v>
      </c>
      <c r="AM36" s="38" t="e">
        <f>#REF!-#REF!</f>
        <v>#REF!</v>
      </c>
      <c r="AN36" s="38" t="e">
        <f>#REF!-#REF!</f>
        <v>#REF!</v>
      </c>
      <c r="AO36" s="38" t="e">
        <f>#REF!-#REF!</f>
        <v>#REF!</v>
      </c>
      <c r="AP36" s="38" t="e">
        <f>#REF!-#REF!</f>
        <v>#REF!</v>
      </c>
      <c r="AQ36" s="38" t="e">
        <f>#REF!-#REF!</f>
        <v>#REF!</v>
      </c>
      <c r="AR36" s="38" t="e">
        <f>#REF!-#REF!</f>
        <v>#REF!</v>
      </c>
      <c r="AS36" s="38" t="e">
        <f>#REF!-#REF!</f>
        <v>#REF!</v>
      </c>
      <c r="AT36" s="38" t="e">
        <f>#REF!-#REF!</f>
        <v>#REF!</v>
      </c>
      <c r="AU36" s="38" t="e">
        <f>#REF!-#REF!</f>
        <v>#REF!</v>
      </c>
      <c r="AV36" s="38" t="e">
        <f>#REF!-#REF!</f>
        <v>#REF!</v>
      </c>
      <c r="AW36" s="38" t="e">
        <f>#REF!-#REF!</f>
        <v>#REF!</v>
      </c>
      <c r="AX36" s="39" t="e">
        <f>#REF!</f>
        <v>#REF!</v>
      </c>
      <c r="AY36" s="25"/>
      <c r="AZ36" s="40" t="e">
        <f t="shared" si="5"/>
        <v>#REF!</v>
      </c>
    </row>
    <row r="37" spans="1:52" x14ac:dyDescent="0.25">
      <c r="A37" s="32" t="s">
        <v>53</v>
      </c>
      <c r="B37" s="33">
        <f>VLOOKUP(A37,'[1]Professionals Historical Data'!$A$1:$Z$53,2,FALSE)</f>
        <v>22958</v>
      </c>
      <c r="C37" s="33">
        <f>VLOOKUP($A37,'[1]Professionals Historical Data'!$A$1:$Z$53,3,FALSE)</f>
        <v>10123</v>
      </c>
      <c r="D37" s="33">
        <f>VLOOKUP($A37,'[1]Professionals Historical Data'!$A$1:$Z$53,4,FALSE)</f>
        <v>17400</v>
      </c>
      <c r="E37" s="33">
        <f>VLOOKUP($A37,'[1]Professionals Historical Data'!$A$1:$Z$53,5,FALSE)</f>
        <v>2524</v>
      </c>
      <c r="F37" s="33">
        <f>VLOOKUP($A37,'[1]Professionals Historical Data'!$A$1:$Z$53,6,FALSE)</f>
        <v>3038</v>
      </c>
      <c r="G37" s="34">
        <f>VLOOKUP($A37,'[1]Professionals Historical Data'!$A$1:$Z$53,7,FALSE)</f>
        <v>0.21380754916826708</v>
      </c>
      <c r="H37" s="35">
        <f t="shared" si="1"/>
        <v>24</v>
      </c>
      <c r="I37" s="34">
        <f>VLOOKUP($A37,'[1]Professionals Historical Data'!$A$1:$Z$53,13,FALSE)</f>
        <v>0.38</v>
      </c>
      <c r="J37" s="34">
        <f>VLOOKUP($A37,'[1]Professionals Historical Data'!$A$1:$Z$53,19,FALSE)</f>
        <v>0.5</v>
      </c>
      <c r="K37" s="34">
        <f>VLOOKUP($A37,'[1]Professionals Historical Data'!$A$1:$Z$53,25,FALSE)</f>
        <v>0.58419722972384358</v>
      </c>
      <c r="L37" s="34">
        <f>VLOOKUP($A37,'[1]Professionals Historical Data'!$A$1:$Z$53,26,FALSE)</f>
        <v>0.61865145047477998</v>
      </c>
      <c r="M37" s="35">
        <f t="shared" si="2"/>
        <v>17</v>
      </c>
      <c r="N37" s="34">
        <f t="shared" si="3"/>
        <v>1.3385516645462259</v>
      </c>
      <c r="O37" s="34">
        <f t="shared" si="4"/>
        <v>0.23730290094955997</v>
      </c>
      <c r="Q37" s="36" t="s">
        <v>54</v>
      </c>
      <c r="R37" s="23" t="e">
        <f>#REF!</f>
        <v>#REF!</v>
      </c>
      <c r="S37" s="24" t="e">
        <f>RANK(#REF!,#REF!,0)</f>
        <v>#REF!</v>
      </c>
      <c r="T37" s="24" t="e">
        <f>RANK(#REF!,#REF!,0)</f>
        <v>#REF!</v>
      </c>
      <c r="U37" s="24" t="e">
        <f>RANK(#REF!,#REF!,0)</f>
        <v>#REF!</v>
      </c>
      <c r="V37" s="24" t="e">
        <f>RANK(#REF!,#REF!,0)</f>
        <v>#REF!</v>
      </c>
      <c r="W37" s="24" t="e">
        <f>RANK(#REF!,#REF!,0)</f>
        <v>#REF!</v>
      </c>
      <c r="X37" s="24" t="e">
        <f>RANK(#REF!,#REF!,0)</f>
        <v>#REF!</v>
      </c>
      <c r="Y37" s="24" t="e">
        <f>RANK(#REF!,#REF!,0)</f>
        <v>#REF!</v>
      </c>
      <c r="Z37" s="24" t="e">
        <f>RANK(#REF!,#REF!,0)</f>
        <v>#REF!</v>
      </c>
      <c r="AA37" s="24" t="e">
        <f>RANK(#REF!,#REF!,0)</f>
        <v>#REF!</v>
      </c>
      <c r="AB37" s="24" t="e">
        <f>RANK(#REF!,#REF!,0)</f>
        <v>#REF!</v>
      </c>
      <c r="AC37" s="24" t="e">
        <f>RANK(#REF!,#REF!,0)</f>
        <v>#REF!</v>
      </c>
      <c r="AD37" s="24" t="e">
        <f>RANK(#REF!,#REF!,0)</f>
        <v>#REF!</v>
      </c>
      <c r="AE37" s="24" t="e">
        <f>RANK(#REF!,#REF!,0)</f>
        <v>#REF!</v>
      </c>
      <c r="AF37" s="25"/>
      <c r="AG37" s="26" t="e">
        <f t="shared" si="0"/>
        <v>#REF!</v>
      </c>
      <c r="AI37" s="36" t="s">
        <v>53</v>
      </c>
      <c r="AJ37" s="23" t="e">
        <f>#REF!</f>
        <v>#REF!</v>
      </c>
      <c r="AK37" s="37" t="e">
        <f>#REF!</f>
        <v>#REF!</v>
      </c>
      <c r="AL37" s="38" t="e">
        <f>#REF!-#REF!</f>
        <v>#REF!</v>
      </c>
      <c r="AM37" s="38" t="e">
        <f>#REF!-#REF!</f>
        <v>#REF!</v>
      </c>
      <c r="AN37" s="38" t="e">
        <f>#REF!-#REF!</f>
        <v>#REF!</v>
      </c>
      <c r="AO37" s="38" t="e">
        <f>#REF!-#REF!</f>
        <v>#REF!</v>
      </c>
      <c r="AP37" s="38" t="e">
        <f>#REF!-#REF!</f>
        <v>#REF!</v>
      </c>
      <c r="AQ37" s="38" t="e">
        <f>#REF!-#REF!</f>
        <v>#REF!</v>
      </c>
      <c r="AR37" s="38" t="e">
        <f>#REF!-#REF!</f>
        <v>#REF!</v>
      </c>
      <c r="AS37" s="38" t="e">
        <f>#REF!-#REF!</f>
        <v>#REF!</v>
      </c>
      <c r="AT37" s="38" t="e">
        <f>#REF!-#REF!</f>
        <v>#REF!</v>
      </c>
      <c r="AU37" s="38" t="e">
        <f>#REF!-#REF!</f>
        <v>#REF!</v>
      </c>
      <c r="AV37" s="38" t="e">
        <f>#REF!-#REF!</f>
        <v>#REF!</v>
      </c>
      <c r="AW37" s="38" t="e">
        <f>#REF!-#REF!</f>
        <v>#REF!</v>
      </c>
      <c r="AX37" s="39" t="e">
        <f>#REF!</f>
        <v>#REF!</v>
      </c>
      <c r="AY37" s="25"/>
      <c r="AZ37" s="40" t="e">
        <f t="shared" si="5"/>
        <v>#REF!</v>
      </c>
    </row>
    <row r="38" spans="1:52" x14ac:dyDescent="0.25">
      <c r="A38" s="32" t="s">
        <v>54</v>
      </c>
      <c r="B38" s="33">
        <f>VLOOKUP(A38,'[1]Professionals Historical Data'!$A$1:$Z$53,2,FALSE)</f>
        <v>1841</v>
      </c>
      <c r="C38" s="33">
        <f>VLOOKUP($A38,'[1]Professionals Historical Data'!$A$1:$Z$53,3,FALSE)</f>
        <v>828</v>
      </c>
      <c r="D38" s="33">
        <f>VLOOKUP($A38,'[1]Professionals Historical Data'!$A$1:$Z$53,4,FALSE)</f>
        <v>1342</v>
      </c>
      <c r="E38" s="33">
        <f>VLOOKUP($A38,'[1]Professionals Historical Data'!$A$1:$Z$53,5,FALSE)</f>
        <v>317</v>
      </c>
      <c r="F38" s="33">
        <f>VLOOKUP($A38,'[1]Professionals Historical Data'!$A$1:$Z$53,6,FALSE)</f>
        <v>181</v>
      </c>
      <c r="G38" s="34">
        <f>VLOOKUP($A38,'[1]Professionals Historical Data'!$A$1:$Z$53,7,FALSE)</f>
        <v>0.1467687270999822</v>
      </c>
      <c r="H38" s="35">
        <f t="shared" si="1"/>
        <v>43</v>
      </c>
      <c r="I38" s="34">
        <f>VLOOKUP($A38,'[1]Professionals Historical Data'!$A$1:$Z$53,13,FALSE)</f>
        <v>0.38</v>
      </c>
      <c r="J38" s="34">
        <f>VLOOKUP($A38,'[1]Professionals Historical Data'!$A$1:$Z$53,19,FALSE)</f>
        <v>0.5</v>
      </c>
      <c r="K38" s="34">
        <f>VLOOKUP($A38,'[1]Professionals Historical Data'!$A$1:$Z$53,25,FALSE)</f>
        <v>0.5985877240630092</v>
      </c>
      <c r="L38" s="34">
        <f>VLOOKUP($A38,'[1]Professionals Historical Data'!$A$1:$Z$53,26,FALSE)</f>
        <v>0.63661053775122212</v>
      </c>
      <c r="M38" s="35">
        <f t="shared" si="2"/>
        <v>13</v>
      </c>
      <c r="N38" s="34">
        <f t="shared" si="3"/>
        <v>2.4067202862595418</v>
      </c>
      <c r="O38" s="34">
        <f t="shared" si="4"/>
        <v>0.27322107550244423</v>
      </c>
      <c r="Q38" s="36" t="s">
        <v>55</v>
      </c>
      <c r="R38" s="23" t="e">
        <f>#REF!</f>
        <v>#REF!</v>
      </c>
      <c r="S38" s="24" t="e">
        <f>RANK(#REF!,#REF!,0)</f>
        <v>#REF!</v>
      </c>
      <c r="T38" s="24" t="e">
        <f>RANK(#REF!,#REF!,0)</f>
        <v>#REF!</v>
      </c>
      <c r="U38" s="24" t="e">
        <f>RANK(#REF!,#REF!,0)</f>
        <v>#REF!</v>
      </c>
      <c r="V38" s="24" t="e">
        <f>RANK(#REF!,#REF!,0)</f>
        <v>#REF!</v>
      </c>
      <c r="W38" s="24" t="e">
        <f>RANK(#REF!,#REF!,0)</f>
        <v>#REF!</v>
      </c>
      <c r="X38" s="24" t="e">
        <f>RANK(#REF!,#REF!,0)</f>
        <v>#REF!</v>
      </c>
      <c r="Y38" s="24" t="e">
        <f>RANK(#REF!,#REF!,0)</f>
        <v>#REF!</v>
      </c>
      <c r="Z38" s="24" t="e">
        <f>RANK(#REF!,#REF!,0)</f>
        <v>#REF!</v>
      </c>
      <c r="AA38" s="24" t="e">
        <f>RANK(#REF!,#REF!,0)</f>
        <v>#REF!</v>
      </c>
      <c r="AB38" s="24" t="e">
        <f>RANK(#REF!,#REF!,0)</f>
        <v>#REF!</v>
      </c>
      <c r="AC38" s="24" t="e">
        <f>RANK(#REF!,#REF!,0)</f>
        <v>#REF!</v>
      </c>
      <c r="AD38" s="24" t="e">
        <f>RANK(#REF!,#REF!,0)</f>
        <v>#REF!</v>
      </c>
      <c r="AE38" s="24" t="e">
        <f>RANK(#REF!,#REF!,0)</f>
        <v>#REF!</v>
      </c>
      <c r="AF38" s="25"/>
      <c r="AG38" s="26" t="e">
        <f t="shared" si="0"/>
        <v>#REF!</v>
      </c>
      <c r="AI38" s="36" t="s">
        <v>54</v>
      </c>
      <c r="AJ38" s="23" t="e">
        <f>#REF!</f>
        <v>#REF!</v>
      </c>
      <c r="AK38" s="37" t="e">
        <f>#REF!</f>
        <v>#REF!</v>
      </c>
      <c r="AL38" s="38" t="e">
        <f>#REF!-#REF!</f>
        <v>#REF!</v>
      </c>
      <c r="AM38" s="38" t="e">
        <f>#REF!-#REF!</f>
        <v>#REF!</v>
      </c>
      <c r="AN38" s="38" t="e">
        <f>#REF!-#REF!</f>
        <v>#REF!</v>
      </c>
      <c r="AO38" s="38" t="e">
        <f>#REF!-#REF!</f>
        <v>#REF!</v>
      </c>
      <c r="AP38" s="38" t="e">
        <f>#REF!-#REF!</f>
        <v>#REF!</v>
      </c>
      <c r="AQ38" s="38" t="e">
        <f>#REF!-#REF!</f>
        <v>#REF!</v>
      </c>
      <c r="AR38" s="38" t="e">
        <f>#REF!-#REF!</f>
        <v>#REF!</v>
      </c>
      <c r="AS38" s="38" t="e">
        <f>#REF!-#REF!</f>
        <v>#REF!</v>
      </c>
      <c r="AT38" s="38" t="e">
        <f>#REF!-#REF!</f>
        <v>#REF!</v>
      </c>
      <c r="AU38" s="38" t="e">
        <f>#REF!-#REF!</f>
        <v>#REF!</v>
      </c>
      <c r="AV38" s="38" t="e">
        <f>#REF!-#REF!</f>
        <v>#REF!</v>
      </c>
      <c r="AW38" s="38" t="e">
        <f>#REF!-#REF!</f>
        <v>#REF!</v>
      </c>
      <c r="AX38" s="39" t="e">
        <f>#REF!</f>
        <v>#REF!</v>
      </c>
      <c r="AY38" s="25"/>
      <c r="AZ38" s="40" t="e">
        <f t="shared" si="5"/>
        <v>#REF!</v>
      </c>
    </row>
    <row r="39" spans="1:52" x14ac:dyDescent="0.25">
      <c r="A39" s="32" t="s">
        <v>55</v>
      </c>
      <c r="B39" s="33">
        <f>VLOOKUP(A39,'[1]Professionals Historical Data'!$A$1:$Z$53,2,FALSE)</f>
        <v>26873</v>
      </c>
      <c r="C39" s="33">
        <f>VLOOKUP($A39,'[1]Professionals Historical Data'!$A$1:$Z$53,3,FALSE)</f>
        <v>10860</v>
      </c>
      <c r="D39" s="33">
        <f>VLOOKUP($A39,'[1]Professionals Historical Data'!$A$1:$Z$53,4,FALSE)</f>
        <v>22984</v>
      </c>
      <c r="E39" s="33">
        <f>VLOOKUP($A39,'[1]Professionals Historical Data'!$A$1:$Z$53,5,FALSE)</f>
        <v>2877</v>
      </c>
      <c r="F39" s="33">
        <f>VLOOKUP($A39,'[1]Professionals Historical Data'!$A$1:$Z$53,6,FALSE)</f>
        <v>1013</v>
      </c>
      <c r="G39" s="34">
        <f>VLOOKUP($A39,'[1]Professionals Historical Data'!$A$1:$Z$53,7,FALSE)</f>
        <v>0.30625869191514776</v>
      </c>
      <c r="H39" s="35">
        <f t="shared" si="1"/>
        <v>8</v>
      </c>
      <c r="I39" s="34">
        <f>VLOOKUP($A39,'[1]Professionals Historical Data'!$A$1:$Z$53,13,FALSE)</f>
        <v>0.44</v>
      </c>
      <c r="J39" s="34">
        <f>VLOOKUP($A39,'[1]Professionals Historical Data'!$A$1:$Z$53,19,FALSE)</f>
        <v>0.54</v>
      </c>
      <c r="K39" s="34">
        <f>VLOOKUP($A39,'[1]Professionals Historical Data'!$A$1:$Z$53,25,FALSE)</f>
        <v>0.61645517805976258</v>
      </c>
      <c r="L39" s="34">
        <f>VLOOKUP($A39,'[1]Professionals Historical Data'!$A$1:$Z$53,26,FALSE)</f>
        <v>0.65984445354072863</v>
      </c>
      <c r="M39" s="35">
        <f t="shared" si="2"/>
        <v>9</v>
      </c>
      <c r="N39" s="34">
        <f t="shared" si="3"/>
        <v>0.76321526296341913</v>
      </c>
      <c r="O39" s="34">
        <f t="shared" si="4"/>
        <v>0.22193417322357145</v>
      </c>
      <c r="Q39" s="36" t="s">
        <v>56</v>
      </c>
      <c r="R39" s="23" t="e">
        <f>#REF!</f>
        <v>#REF!</v>
      </c>
      <c r="S39" s="24" t="e">
        <f>RANK(#REF!,#REF!,0)</f>
        <v>#REF!</v>
      </c>
      <c r="T39" s="24" t="e">
        <f>RANK(#REF!,#REF!,0)</f>
        <v>#REF!</v>
      </c>
      <c r="U39" s="24" t="e">
        <f>RANK(#REF!,#REF!,0)</f>
        <v>#REF!</v>
      </c>
      <c r="V39" s="24" t="e">
        <f>RANK(#REF!,#REF!,0)</f>
        <v>#REF!</v>
      </c>
      <c r="W39" s="24" t="e">
        <f>RANK(#REF!,#REF!,0)</f>
        <v>#REF!</v>
      </c>
      <c r="X39" s="24" t="e">
        <f>RANK(#REF!,#REF!,0)</f>
        <v>#REF!</v>
      </c>
      <c r="Y39" s="24" t="e">
        <f>RANK(#REF!,#REF!,0)</f>
        <v>#REF!</v>
      </c>
      <c r="Z39" s="24" t="e">
        <f>RANK(#REF!,#REF!,0)</f>
        <v>#REF!</v>
      </c>
      <c r="AA39" s="24" t="e">
        <f>RANK(#REF!,#REF!,0)</f>
        <v>#REF!</v>
      </c>
      <c r="AB39" s="24" t="e">
        <f>RANK(#REF!,#REF!,0)</f>
        <v>#REF!</v>
      </c>
      <c r="AC39" s="24" t="e">
        <f>RANK(#REF!,#REF!,0)</f>
        <v>#REF!</v>
      </c>
      <c r="AD39" s="24" t="e">
        <f>RANK(#REF!,#REF!,0)</f>
        <v>#REF!</v>
      </c>
      <c r="AE39" s="24" t="e">
        <f>RANK(#REF!,#REF!,0)</f>
        <v>#REF!</v>
      </c>
      <c r="AF39" s="25"/>
      <c r="AG39" s="26" t="e">
        <f t="shared" si="0"/>
        <v>#REF!</v>
      </c>
      <c r="AI39" s="36" t="s">
        <v>55</v>
      </c>
      <c r="AJ39" s="23" t="e">
        <f>#REF!</f>
        <v>#REF!</v>
      </c>
      <c r="AK39" s="37" t="e">
        <f>#REF!</f>
        <v>#REF!</v>
      </c>
      <c r="AL39" s="38" t="e">
        <f>#REF!-#REF!</f>
        <v>#REF!</v>
      </c>
      <c r="AM39" s="38" t="e">
        <f>#REF!-#REF!</f>
        <v>#REF!</v>
      </c>
      <c r="AN39" s="38" t="e">
        <f>#REF!-#REF!</f>
        <v>#REF!</v>
      </c>
      <c r="AO39" s="38" t="e">
        <f>#REF!-#REF!</f>
        <v>#REF!</v>
      </c>
      <c r="AP39" s="38" t="e">
        <f>#REF!-#REF!</f>
        <v>#REF!</v>
      </c>
      <c r="AQ39" s="38" t="e">
        <f>#REF!-#REF!</f>
        <v>#REF!</v>
      </c>
      <c r="AR39" s="38" t="e">
        <f>#REF!-#REF!</f>
        <v>#REF!</v>
      </c>
      <c r="AS39" s="38" t="e">
        <f>#REF!-#REF!</f>
        <v>#REF!</v>
      </c>
      <c r="AT39" s="38" t="e">
        <f>#REF!-#REF!</f>
        <v>#REF!</v>
      </c>
      <c r="AU39" s="38" t="e">
        <f>#REF!-#REF!</f>
        <v>#REF!</v>
      </c>
      <c r="AV39" s="38" t="e">
        <f>#REF!-#REF!</f>
        <v>#REF!</v>
      </c>
      <c r="AW39" s="38" t="e">
        <f>#REF!-#REF!</f>
        <v>#REF!</v>
      </c>
      <c r="AX39" s="39" t="e">
        <f>#REF!</f>
        <v>#REF!</v>
      </c>
      <c r="AY39" s="25"/>
      <c r="AZ39" s="40" t="e">
        <f t="shared" si="5"/>
        <v>#REF!</v>
      </c>
    </row>
    <row r="40" spans="1:52" x14ac:dyDescent="0.25">
      <c r="A40" s="32" t="s">
        <v>56</v>
      </c>
      <c r="B40" s="33">
        <f>VLOOKUP(A40,'[1]Professionals Historical Data'!$A$1:$Z$53,2,FALSE)</f>
        <v>7492</v>
      </c>
      <c r="C40" s="33">
        <f>VLOOKUP($A40,'[1]Professionals Historical Data'!$A$1:$Z$53,3,FALSE)</f>
        <v>3347</v>
      </c>
      <c r="D40" s="33">
        <f>VLOOKUP($A40,'[1]Professionals Historical Data'!$A$1:$Z$53,4,FALSE)</f>
        <v>6039</v>
      </c>
      <c r="E40" s="33">
        <f>VLOOKUP($A40,'[1]Professionals Historical Data'!$A$1:$Z$53,5,FALSE)</f>
        <v>606</v>
      </c>
      <c r="F40" s="33">
        <f>VLOOKUP($A40,'[1]Professionals Historical Data'!$A$1:$Z$53,6,FALSE)</f>
        <v>847</v>
      </c>
      <c r="G40" s="34">
        <f>VLOOKUP($A40,'[1]Professionals Historical Data'!$A$1:$Z$53,7,FALSE)</f>
        <v>0.28224456258975655</v>
      </c>
      <c r="H40" s="35">
        <f t="shared" si="1"/>
        <v>9</v>
      </c>
      <c r="I40" s="34">
        <f>VLOOKUP($A40,'[1]Professionals Historical Data'!$A$1:$Z$53,13,FALSE)</f>
        <v>0.41</v>
      </c>
      <c r="J40" s="34">
        <f>VLOOKUP($A40,'[1]Professionals Historical Data'!$A$1:$Z$53,19,FALSE)</f>
        <v>0.51</v>
      </c>
      <c r="K40" s="34">
        <f>VLOOKUP($A40,'[1]Professionals Historical Data'!$A$1:$Z$53,25,FALSE)</f>
        <v>0.59343299519487458</v>
      </c>
      <c r="L40" s="34">
        <f>VLOOKUP($A40,'[1]Professionals Historical Data'!$A$1:$Z$53,26,FALSE)</f>
        <v>0.62706887346502937</v>
      </c>
      <c r="M40" s="35">
        <f t="shared" si="2"/>
        <v>15</v>
      </c>
      <c r="N40" s="34">
        <f t="shared" si="3"/>
        <v>0.80694357871930655</v>
      </c>
      <c r="O40" s="34">
        <f t="shared" si="4"/>
        <v>0.22954681071574384</v>
      </c>
      <c r="Q40" s="36" t="s">
        <v>57</v>
      </c>
      <c r="R40" s="23" t="e">
        <f>#REF!</f>
        <v>#REF!</v>
      </c>
      <c r="S40" s="24" t="e">
        <f>RANK(#REF!,#REF!,0)</f>
        <v>#REF!</v>
      </c>
      <c r="T40" s="24" t="e">
        <f>RANK(#REF!,#REF!,0)</f>
        <v>#REF!</v>
      </c>
      <c r="U40" s="24" t="e">
        <f>RANK(#REF!,#REF!,0)</f>
        <v>#REF!</v>
      </c>
      <c r="V40" s="24" t="e">
        <f>RANK(#REF!,#REF!,0)</f>
        <v>#REF!</v>
      </c>
      <c r="W40" s="24" t="e">
        <f>RANK(#REF!,#REF!,0)</f>
        <v>#REF!</v>
      </c>
      <c r="X40" s="24" t="e">
        <f>RANK(#REF!,#REF!,0)</f>
        <v>#REF!</v>
      </c>
      <c r="Y40" s="24" t="e">
        <f>RANK(#REF!,#REF!,0)</f>
        <v>#REF!</v>
      </c>
      <c r="Z40" s="24" t="e">
        <f>RANK(#REF!,#REF!,0)</f>
        <v>#REF!</v>
      </c>
      <c r="AA40" s="24" t="e">
        <f>RANK(#REF!,#REF!,0)</f>
        <v>#REF!</v>
      </c>
      <c r="AB40" s="24" t="e">
        <f>RANK(#REF!,#REF!,0)</f>
        <v>#REF!</v>
      </c>
      <c r="AC40" s="24" t="e">
        <f>RANK(#REF!,#REF!,0)</f>
        <v>#REF!</v>
      </c>
      <c r="AD40" s="24" t="e">
        <f>RANK(#REF!,#REF!,0)</f>
        <v>#REF!</v>
      </c>
      <c r="AE40" s="24" t="e">
        <f>RANK(#REF!,#REF!,0)</f>
        <v>#REF!</v>
      </c>
      <c r="AF40" s="25"/>
      <c r="AG40" s="26" t="e">
        <f t="shared" si="0"/>
        <v>#REF!</v>
      </c>
      <c r="AI40" s="36" t="s">
        <v>56</v>
      </c>
      <c r="AJ40" s="23" t="e">
        <f>#REF!</f>
        <v>#REF!</v>
      </c>
      <c r="AK40" s="37" t="e">
        <f>#REF!</f>
        <v>#REF!</v>
      </c>
      <c r="AL40" s="38" t="e">
        <f>#REF!-#REF!</f>
        <v>#REF!</v>
      </c>
      <c r="AM40" s="38" t="e">
        <f>#REF!-#REF!</f>
        <v>#REF!</v>
      </c>
      <c r="AN40" s="38" t="e">
        <f>#REF!-#REF!</f>
        <v>#REF!</v>
      </c>
      <c r="AO40" s="38" t="e">
        <f>#REF!-#REF!</f>
        <v>#REF!</v>
      </c>
      <c r="AP40" s="38" t="e">
        <f>#REF!-#REF!</f>
        <v>#REF!</v>
      </c>
      <c r="AQ40" s="38" t="e">
        <f>#REF!-#REF!</f>
        <v>#REF!</v>
      </c>
      <c r="AR40" s="38" t="e">
        <f>#REF!-#REF!</f>
        <v>#REF!</v>
      </c>
      <c r="AS40" s="38" t="e">
        <f>#REF!-#REF!</f>
        <v>#REF!</v>
      </c>
      <c r="AT40" s="38" t="e">
        <f>#REF!-#REF!</f>
        <v>#REF!</v>
      </c>
      <c r="AU40" s="38" t="e">
        <f>#REF!-#REF!</f>
        <v>#REF!</v>
      </c>
      <c r="AV40" s="38" t="e">
        <f>#REF!-#REF!</f>
        <v>#REF!</v>
      </c>
      <c r="AW40" s="38" t="e">
        <f>#REF!-#REF!</f>
        <v>#REF!</v>
      </c>
      <c r="AX40" s="39" t="e">
        <f>#REF!</f>
        <v>#REF!</v>
      </c>
      <c r="AY40" s="25"/>
      <c r="AZ40" s="40" t="e">
        <f t="shared" si="5"/>
        <v>#REF!</v>
      </c>
    </row>
    <row r="41" spans="1:52" x14ac:dyDescent="0.25">
      <c r="A41" s="32" t="s">
        <v>57</v>
      </c>
      <c r="B41" s="33">
        <f>VLOOKUP(A41,'[1]Professionals Historical Data'!$A$1:$Z$53,2,FALSE)</f>
        <v>9534</v>
      </c>
      <c r="C41" s="33">
        <f>VLOOKUP($A41,'[1]Professionals Historical Data'!$A$1:$Z$53,3,FALSE)</f>
        <v>4190</v>
      </c>
      <c r="D41" s="33">
        <f>VLOOKUP($A41,'[1]Professionals Historical Data'!$A$1:$Z$53,4,FALSE)</f>
        <v>7620</v>
      </c>
      <c r="E41" s="33">
        <f>VLOOKUP($A41,'[1]Professionals Historical Data'!$A$1:$Z$53,5,FALSE)</f>
        <v>1081</v>
      </c>
      <c r="F41" s="33">
        <f>VLOOKUP($A41,'[1]Professionals Historical Data'!$A$1:$Z$53,6,FALSE)</f>
        <v>835</v>
      </c>
      <c r="G41" s="34">
        <f>VLOOKUP($A41,'[1]Professionals Historical Data'!$A$1:$Z$53,7,FALSE)</f>
        <v>0.27283282789600727</v>
      </c>
      <c r="H41" s="35">
        <f t="shared" si="1"/>
        <v>11</v>
      </c>
      <c r="I41" s="34">
        <f>VLOOKUP($A41,'[1]Professionals Historical Data'!$A$1:$Z$53,13,FALSE)</f>
        <v>0.44</v>
      </c>
      <c r="J41" s="34">
        <f>VLOOKUP($A41,'[1]Professionals Historical Data'!$A$1:$Z$53,19,FALSE)</f>
        <v>0.59</v>
      </c>
      <c r="K41" s="34">
        <f>VLOOKUP($A41,'[1]Professionals Historical Data'!$A$1:$Z$53,25,FALSE)</f>
        <v>0.61023704636039433</v>
      </c>
      <c r="L41" s="34">
        <f>VLOOKUP($A41,'[1]Professionals Historical Data'!$A$1:$Z$53,26,FALSE)</f>
        <v>0.64715754143066917</v>
      </c>
      <c r="M41" s="35">
        <f t="shared" si="2"/>
        <v>12</v>
      </c>
      <c r="N41" s="34">
        <f t="shared" si="3"/>
        <v>1.162496370212766</v>
      </c>
      <c r="O41" s="34">
        <f t="shared" si="4"/>
        <v>9.6877188865541017E-2</v>
      </c>
      <c r="Q41" s="36" t="s">
        <v>58</v>
      </c>
      <c r="R41" s="23" t="e">
        <f>#REF!</f>
        <v>#REF!</v>
      </c>
      <c r="S41" s="24" t="e">
        <f>RANK(#REF!,#REF!,0)</f>
        <v>#REF!</v>
      </c>
      <c r="T41" s="24" t="e">
        <f>RANK(#REF!,#REF!,0)</f>
        <v>#REF!</v>
      </c>
      <c r="U41" s="24" t="e">
        <f>RANK(#REF!,#REF!,0)</f>
        <v>#REF!</v>
      </c>
      <c r="V41" s="24" t="e">
        <f>RANK(#REF!,#REF!,0)</f>
        <v>#REF!</v>
      </c>
      <c r="W41" s="24" t="e">
        <f>RANK(#REF!,#REF!,0)</f>
        <v>#REF!</v>
      </c>
      <c r="X41" s="24" t="e">
        <f>RANK(#REF!,#REF!,0)</f>
        <v>#REF!</v>
      </c>
      <c r="Y41" s="24" t="e">
        <f>RANK(#REF!,#REF!,0)</f>
        <v>#REF!</v>
      </c>
      <c r="Z41" s="24" t="e">
        <f>RANK(#REF!,#REF!,0)</f>
        <v>#REF!</v>
      </c>
      <c r="AA41" s="24" t="e">
        <f>RANK(#REF!,#REF!,0)</f>
        <v>#REF!</v>
      </c>
      <c r="AB41" s="24" t="e">
        <f>RANK(#REF!,#REF!,0)</f>
        <v>#REF!</v>
      </c>
      <c r="AC41" s="24" t="e">
        <f>RANK(#REF!,#REF!,0)</f>
        <v>#REF!</v>
      </c>
      <c r="AD41" s="24" t="e">
        <f>RANK(#REF!,#REF!,0)</f>
        <v>#REF!</v>
      </c>
      <c r="AE41" s="24" t="e">
        <f>RANK(#REF!,#REF!,0)</f>
        <v>#REF!</v>
      </c>
      <c r="AF41" s="25"/>
      <c r="AG41" s="26" t="e">
        <f t="shared" si="0"/>
        <v>#REF!</v>
      </c>
      <c r="AI41" s="36" t="s">
        <v>57</v>
      </c>
      <c r="AJ41" s="23" t="e">
        <f>#REF!</f>
        <v>#REF!</v>
      </c>
      <c r="AK41" s="37" t="e">
        <f>#REF!</f>
        <v>#REF!</v>
      </c>
      <c r="AL41" s="38" t="e">
        <f>#REF!-#REF!</f>
        <v>#REF!</v>
      </c>
      <c r="AM41" s="38" t="e">
        <f>#REF!-#REF!</f>
        <v>#REF!</v>
      </c>
      <c r="AN41" s="38" t="e">
        <f>#REF!-#REF!</f>
        <v>#REF!</v>
      </c>
      <c r="AO41" s="38" t="e">
        <f>#REF!-#REF!</f>
        <v>#REF!</v>
      </c>
      <c r="AP41" s="38" t="e">
        <f>#REF!-#REF!</f>
        <v>#REF!</v>
      </c>
      <c r="AQ41" s="38" t="e">
        <f>#REF!-#REF!</f>
        <v>#REF!</v>
      </c>
      <c r="AR41" s="38" t="e">
        <f>#REF!-#REF!</f>
        <v>#REF!</v>
      </c>
      <c r="AS41" s="38" t="e">
        <f>#REF!-#REF!</f>
        <v>#REF!</v>
      </c>
      <c r="AT41" s="38" t="e">
        <f>#REF!-#REF!</f>
        <v>#REF!</v>
      </c>
      <c r="AU41" s="38" t="e">
        <f>#REF!-#REF!</f>
        <v>#REF!</v>
      </c>
      <c r="AV41" s="38" t="e">
        <f>#REF!-#REF!</f>
        <v>#REF!</v>
      </c>
      <c r="AW41" s="38" t="e">
        <f>#REF!-#REF!</f>
        <v>#REF!</v>
      </c>
      <c r="AX41" s="39" t="e">
        <f>#REF!</f>
        <v>#REF!</v>
      </c>
      <c r="AY41" s="25"/>
      <c r="AZ41" s="40" t="e">
        <f t="shared" si="5"/>
        <v>#REF!</v>
      </c>
    </row>
    <row r="42" spans="1:52" x14ac:dyDescent="0.25">
      <c r="A42" s="32" t="s">
        <v>58</v>
      </c>
      <c r="B42" s="33">
        <f>VLOOKUP(A42,'[1]Professionals Historical Data'!$A$1:$Z$53,2,FALSE)</f>
        <v>34803</v>
      </c>
      <c r="C42" s="33">
        <f>VLOOKUP($A42,'[1]Professionals Historical Data'!$A$1:$Z$53,3,FALSE)</f>
        <v>13773</v>
      </c>
      <c r="D42" s="33">
        <f>VLOOKUP($A42,'[1]Professionals Historical Data'!$A$1:$Z$53,4,FALSE)</f>
        <v>28498</v>
      </c>
      <c r="E42" s="33">
        <f>VLOOKUP($A42,'[1]Professionals Historical Data'!$A$1:$Z$53,5,FALSE)</f>
        <v>3137</v>
      </c>
      <c r="F42" s="33">
        <f>VLOOKUP($A42,'[1]Professionals Historical Data'!$A$1:$Z$53,6,FALSE)</f>
        <v>3170</v>
      </c>
      <c r="G42" s="34">
        <f>VLOOKUP($A42,'[1]Professionals Historical Data'!$A$1:$Z$53,7,FALSE)</f>
        <v>0.25936343701295672</v>
      </c>
      <c r="H42" s="35">
        <f t="shared" si="1"/>
        <v>15</v>
      </c>
      <c r="I42" s="34">
        <f>VLOOKUP($A42,'[1]Professionals Historical Data'!$A$1:$Z$53,13,FALSE)</f>
        <v>0.39</v>
      </c>
      <c r="J42" s="34">
        <f>VLOOKUP($A42,'[1]Professionals Historical Data'!$A$1:$Z$53,19,FALSE)</f>
        <v>0.47</v>
      </c>
      <c r="K42" s="34">
        <f>VLOOKUP($A42,'[1]Professionals Historical Data'!$A$1:$Z$53,25,FALSE)</f>
        <v>0.55256730741602733</v>
      </c>
      <c r="L42" s="34">
        <f>VLOOKUP($A42,'[1]Professionals Historical Data'!$A$1:$Z$53,26,FALSE)</f>
        <v>0.58061086687929198</v>
      </c>
      <c r="M42" s="35">
        <f t="shared" si="2"/>
        <v>23</v>
      </c>
      <c r="N42" s="34">
        <f t="shared" si="3"/>
        <v>0.81212897782705096</v>
      </c>
      <c r="O42" s="34">
        <f t="shared" si="4"/>
        <v>0.23534226995594043</v>
      </c>
      <c r="Q42" s="36" t="s">
        <v>59</v>
      </c>
      <c r="R42" s="23" t="e">
        <f>#REF!</f>
        <v>#REF!</v>
      </c>
      <c r="S42" s="24" t="e">
        <f>RANK(#REF!,#REF!,0)</f>
        <v>#REF!</v>
      </c>
      <c r="T42" s="24" t="e">
        <f>RANK(#REF!,#REF!,0)</f>
        <v>#REF!</v>
      </c>
      <c r="U42" s="24" t="e">
        <f>RANK(#REF!,#REF!,0)</f>
        <v>#REF!</v>
      </c>
      <c r="V42" s="24" t="e">
        <f>RANK(#REF!,#REF!,0)</f>
        <v>#REF!</v>
      </c>
      <c r="W42" s="24" t="e">
        <f>RANK(#REF!,#REF!,0)</f>
        <v>#REF!</v>
      </c>
      <c r="X42" s="24" t="e">
        <f>RANK(#REF!,#REF!,0)</f>
        <v>#REF!</v>
      </c>
      <c r="Y42" s="24" t="e">
        <f>RANK(#REF!,#REF!,0)</f>
        <v>#REF!</v>
      </c>
      <c r="Z42" s="24" t="e">
        <f>RANK(#REF!,#REF!,0)</f>
        <v>#REF!</v>
      </c>
      <c r="AA42" s="24" t="e">
        <f>RANK(#REF!,#REF!,0)</f>
        <v>#REF!</v>
      </c>
      <c r="AB42" s="24" t="e">
        <f>RANK(#REF!,#REF!,0)</f>
        <v>#REF!</v>
      </c>
      <c r="AC42" s="24" t="e">
        <f>RANK(#REF!,#REF!,0)</f>
        <v>#REF!</v>
      </c>
      <c r="AD42" s="24" t="e">
        <f>RANK(#REF!,#REF!,0)</f>
        <v>#REF!</v>
      </c>
      <c r="AE42" s="24" t="e">
        <f>RANK(#REF!,#REF!,0)</f>
        <v>#REF!</v>
      </c>
      <c r="AF42" s="25"/>
      <c r="AG42" s="26" t="e">
        <f t="shared" si="0"/>
        <v>#REF!</v>
      </c>
      <c r="AI42" s="36" t="s">
        <v>58</v>
      </c>
      <c r="AJ42" s="23" t="e">
        <f>#REF!</f>
        <v>#REF!</v>
      </c>
      <c r="AK42" s="37" t="e">
        <f>#REF!</f>
        <v>#REF!</v>
      </c>
      <c r="AL42" s="38" t="e">
        <f>#REF!-#REF!</f>
        <v>#REF!</v>
      </c>
      <c r="AM42" s="38" t="e">
        <f>#REF!-#REF!</f>
        <v>#REF!</v>
      </c>
      <c r="AN42" s="38" t="e">
        <f>#REF!-#REF!</f>
        <v>#REF!</v>
      </c>
      <c r="AO42" s="38" t="e">
        <f>#REF!-#REF!</f>
        <v>#REF!</v>
      </c>
      <c r="AP42" s="38" t="e">
        <f>#REF!-#REF!</f>
        <v>#REF!</v>
      </c>
      <c r="AQ42" s="38" t="e">
        <f>#REF!-#REF!</f>
        <v>#REF!</v>
      </c>
      <c r="AR42" s="38" t="e">
        <f>#REF!-#REF!</f>
        <v>#REF!</v>
      </c>
      <c r="AS42" s="38" t="e">
        <f>#REF!-#REF!</f>
        <v>#REF!</v>
      </c>
      <c r="AT42" s="38" t="e">
        <f>#REF!-#REF!</f>
        <v>#REF!</v>
      </c>
      <c r="AU42" s="38" t="e">
        <f>#REF!-#REF!</f>
        <v>#REF!</v>
      </c>
      <c r="AV42" s="38" t="e">
        <f>#REF!-#REF!</f>
        <v>#REF!</v>
      </c>
      <c r="AW42" s="38" t="e">
        <f>#REF!-#REF!</f>
        <v>#REF!</v>
      </c>
      <c r="AX42" s="39" t="e">
        <f>#REF!</f>
        <v>#REF!</v>
      </c>
      <c r="AY42" s="25"/>
      <c r="AZ42" s="40" t="e">
        <f t="shared" si="5"/>
        <v>#REF!</v>
      </c>
    </row>
    <row r="43" spans="1:52" x14ac:dyDescent="0.25">
      <c r="A43" s="32" t="s">
        <v>59</v>
      </c>
      <c r="B43" s="33">
        <f>VLOOKUP(A43,'[1]Professionals Historical Data'!$A$1:$Z$53,2,FALSE)</f>
        <v>3018</v>
      </c>
      <c r="C43" s="33">
        <f>VLOOKUP($A43,'[1]Professionals Historical Data'!$A$1:$Z$53,3,FALSE)</f>
        <v>1197</v>
      </c>
      <c r="D43" s="33">
        <f>VLOOKUP($A43,'[1]Professionals Historical Data'!$A$1:$Z$53,4,FALSE)</f>
        <v>2542</v>
      </c>
      <c r="E43" s="33">
        <f>VLOOKUP($A43,'[1]Professionals Historical Data'!$A$1:$Z$53,5,FALSE)</f>
        <v>318</v>
      </c>
      <c r="F43" s="33">
        <f>VLOOKUP($A43,'[1]Professionals Historical Data'!$A$1:$Z$53,6,FALSE)</f>
        <v>158</v>
      </c>
      <c r="G43" s="34">
        <f>VLOOKUP($A43,'[1]Professionals Historical Data'!$A$1:$Z$53,7,FALSE)</f>
        <v>0.21309049817674316</v>
      </c>
      <c r="H43" s="35">
        <f t="shared" si="1"/>
        <v>26</v>
      </c>
      <c r="I43" s="34">
        <f>VLOOKUP($A43,'[1]Professionals Historical Data'!$A$1:$Z$53,13,FALSE)</f>
        <v>0.28000000000000003</v>
      </c>
      <c r="J43" s="34">
        <f>VLOOKUP($A43,'[1]Professionals Historical Data'!$A$1:$Z$53,19,FALSE)</f>
        <v>0.34</v>
      </c>
      <c r="K43" s="34">
        <f>VLOOKUP($A43,'[1]Professionals Historical Data'!$A$1:$Z$53,25,FALSE)</f>
        <v>0.41484426772697153</v>
      </c>
      <c r="L43" s="34">
        <f>VLOOKUP($A43,'[1]Professionals Historical Data'!$A$1:$Z$53,26,FALSE)</f>
        <v>0.42743538767395628</v>
      </c>
      <c r="M43" s="35">
        <f t="shared" si="2"/>
        <v>48</v>
      </c>
      <c r="N43" s="34">
        <f t="shared" si="3"/>
        <v>0.59556621674418631</v>
      </c>
      <c r="O43" s="34">
        <f t="shared" si="4"/>
        <v>0.25716290492340071</v>
      </c>
      <c r="Q43" s="36" t="s">
        <v>60</v>
      </c>
      <c r="R43" s="23" t="e">
        <f>#REF!</f>
        <v>#REF!</v>
      </c>
      <c r="S43" s="24" t="e">
        <f>RANK(#REF!,#REF!,0)</f>
        <v>#REF!</v>
      </c>
      <c r="T43" s="24" t="e">
        <f>RANK(#REF!,#REF!,0)</f>
        <v>#REF!</v>
      </c>
      <c r="U43" s="24" t="e">
        <f>RANK(#REF!,#REF!,0)</f>
        <v>#REF!</v>
      </c>
      <c r="V43" s="24" t="e">
        <f>RANK(#REF!,#REF!,0)</f>
        <v>#REF!</v>
      </c>
      <c r="W43" s="24" t="e">
        <f>RANK(#REF!,#REF!,0)</f>
        <v>#REF!</v>
      </c>
      <c r="X43" s="24" t="e">
        <f>RANK(#REF!,#REF!,0)</f>
        <v>#REF!</v>
      </c>
      <c r="Y43" s="24" t="e">
        <f>RANK(#REF!,#REF!,0)</f>
        <v>#REF!</v>
      </c>
      <c r="Z43" s="24" t="e">
        <f>RANK(#REF!,#REF!,0)</f>
        <v>#REF!</v>
      </c>
      <c r="AA43" s="24" t="e">
        <f>RANK(#REF!,#REF!,0)</f>
        <v>#REF!</v>
      </c>
      <c r="AB43" s="24" t="e">
        <f>RANK(#REF!,#REF!,0)</f>
        <v>#REF!</v>
      </c>
      <c r="AC43" s="24" t="e">
        <f>RANK(#REF!,#REF!,0)</f>
        <v>#REF!</v>
      </c>
      <c r="AD43" s="24" t="e">
        <f>RANK(#REF!,#REF!,0)</f>
        <v>#REF!</v>
      </c>
      <c r="AE43" s="24" t="e">
        <f>RANK(#REF!,#REF!,0)</f>
        <v>#REF!</v>
      </c>
      <c r="AF43" s="25"/>
      <c r="AG43" s="26" t="e">
        <f t="shared" si="0"/>
        <v>#REF!</v>
      </c>
      <c r="AI43" s="36" t="s">
        <v>59</v>
      </c>
      <c r="AJ43" s="23" t="e">
        <f>#REF!</f>
        <v>#REF!</v>
      </c>
      <c r="AK43" s="37" t="e">
        <f>#REF!</f>
        <v>#REF!</v>
      </c>
      <c r="AL43" s="38" t="e">
        <f>#REF!-#REF!</f>
        <v>#REF!</v>
      </c>
      <c r="AM43" s="38" t="e">
        <f>#REF!-#REF!</f>
        <v>#REF!</v>
      </c>
      <c r="AN43" s="38" t="e">
        <f>#REF!-#REF!</f>
        <v>#REF!</v>
      </c>
      <c r="AO43" s="38" t="e">
        <f>#REF!-#REF!</f>
        <v>#REF!</v>
      </c>
      <c r="AP43" s="38" t="e">
        <f>#REF!-#REF!</f>
        <v>#REF!</v>
      </c>
      <c r="AQ43" s="38" t="e">
        <f>#REF!-#REF!</f>
        <v>#REF!</v>
      </c>
      <c r="AR43" s="38" t="e">
        <f>#REF!-#REF!</f>
        <v>#REF!</v>
      </c>
      <c r="AS43" s="38" t="e">
        <f>#REF!-#REF!</f>
        <v>#REF!</v>
      </c>
      <c r="AT43" s="38" t="e">
        <f>#REF!-#REF!</f>
        <v>#REF!</v>
      </c>
      <c r="AU43" s="38" t="e">
        <f>#REF!-#REF!</f>
        <v>#REF!</v>
      </c>
      <c r="AV43" s="38" t="e">
        <f>#REF!-#REF!</f>
        <v>#REF!</v>
      </c>
      <c r="AW43" s="38" t="e">
        <f>#REF!-#REF!</f>
        <v>#REF!</v>
      </c>
      <c r="AX43" s="39" t="e">
        <f>#REF!</f>
        <v>#REF!</v>
      </c>
      <c r="AY43" s="25"/>
      <c r="AZ43" s="40" t="e">
        <f t="shared" si="5"/>
        <v>#REF!</v>
      </c>
    </row>
    <row r="44" spans="1:52" x14ac:dyDescent="0.25">
      <c r="A44" s="32" t="s">
        <v>60</v>
      </c>
      <c r="B44" s="33">
        <f>VLOOKUP(A44,'[1]Professionals Historical Data'!$A$1:$Z$53,2,FALSE)</f>
        <v>10228</v>
      </c>
      <c r="C44" s="33">
        <f>VLOOKUP($A44,'[1]Professionals Historical Data'!$A$1:$Z$53,3,FALSE)</f>
        <v>4417</v>
      </c>
      <c r="D44" s="33">
        <f>VLOOKUP($A44,'[1]Professionals Historical Data'!$A$1:$Z$53,4,FALSE)</f>
        <v>8382</v>
      </c>
      <c r="E44" s="33">
        <f>VLOOKUP($A44,'[1]Professionals Historical Data'!$A$1:$Z$53,5,FALSE)</f>
        <v>1137</v>
      </c>
      <c r="F44" s="33">
        <f>VLOOKUP($A44,'[1]Professionals Historical Data'!$A$1:$Z$53,6,FALSE)</f>
        <v>712</v>
      </c>
      <c r="G44" s="34">
        <f>VLOOKUP($A44,'[1]Professionals Historical Data'!$A$1:$Z$53,7,FALSE)</f>
        <v>0.19511239949767281</v>
      </c>
      <c r="H44" s="35">
        <f t="shared" si="1"/>
        <v>33</v>
      </c>
      <c r="I44" s="34">
        <f>VLOOKUP($A44,'[1]Professionals Historical Data'!$A$1:$Z$53,13,FALSE)</f>
        <v>0.36</v>
      </c>
      <c r="J44" s="34">
        <f>VLOOKUP($A44,'[1]Professionals Historical Data'!$A$1:$Z$53,19,FALSE)</f>
        <v>0.47</v>
      </c>
      <c r="K44" s="34">
        <f>VLOOKUP($A44,'[1]Professionals Historical Data'!$A$1:$Z$53,25,FALSE)</f>
        <v>0.55436057880328515</v>
      </c>
      <c r="L44" s="34">
        <f>VLOOKUP($A44,'[1]Professionals Historical Data'!$A$1:$Z$53,26,FALSE)</f>
        <v>0.57792334767305431</v>
      </c>
      <c r="M44" s="35">
        <f t="shared" si="2"/>
        <v>24</v>
      </c>
      <c r="N44" s="34">
        <f t="shared" si="3"/>
        <v>1.4088679202861523</v>
      </c>
      <c r="O44" s="34">
        <f t="shared" si="4"/>
        <v>0.22962414398522202</v>
      </c>
      <c r="Q44" s="36" t="s">
        <v>61</v>
      </c>
      <c r="R44" s="23" t="e">
        <f>#REF!</f>
        <v>#REF!</v>
      </c>
      <c r="S44" s="24" t="e">
        <f>RANK(#REF!,#REF!,0)</f>
        <v>#REF!</v>
      </c>
      <c r="T44" s="24" t="e">
        <f>RANK(#REF!,#REF!,0)</f>
        <v>#REF!</v>
      </c>
      <c r="U44" s="24" t="e">
        <f>RANK(#REF!,#REF!,0)</f>
        <v>#REF!</v>
      </c>
      <c r="V44" s="24" t="e">
        <f>RANK(#REF!,#REF!,0)</f>
        <v>#REF!</v>
      </c>
      <c r="W44" s="24" t="e">
        <f>RANK(#REF!,#REF!,0)</f>
        <v>#REF!</v>
      </c>
      <c r="X44" s="24" t="e">
        <f>RANK(#REF!,#REF!,0)</f>
        <v>#REF!</v>
      </c>
      <c r="Y44" s="24" t="e">
        <f>RANK(#REF!,#REF!,0)</f>
        <v>#REF!</v>
      </c>
      <c r="Z44" s="24" t="e">
        <f>RANK(#REF!,#REF!,0)</f>
        <v>#REF!</v>
      </c>
      <c r="AA44" s="24" t="e">
        <f>RANK(#REF!,#REF!,0)</f>
        <v>#REF!</v>
      </c>
      <c r="AB44" s="24" t="e">
        <f>RANK(#REF!,#REF!,0)</f>
        <v>#REF!</v>
      </c>
      <c r="AC44" s="24" t="e">
        <f>RANK(#REF!,#REF!,0)</f>
        <v>#REF!</v>
      </c>
      <c r="AD44" s="24" t="e">
        <f>RANK(#REF!,#REF!,0)</f>
        <v>#REF!</v>
      </c>
      <c r="AE44" s="24" t="e">
        <f>RANK(#REF!,#REF!,0)</f>
        <v>#REF!</v>
      </c>
      <c r="AF44" s="25"/>
      <c r="AG44" s="26" t="e">
        <f t="shared" si="0"/>
        <v>#REF!</v>
      </c>
      <c r="AI44" s="36" t="s">
        <v>60</v>
      </c>
      <c r="AJ44" s="23" t="e">
        <f>#REF!</f>
        <v>#REF!</v>
      </c>
      <c r="AK44" s="37" t="e">
        <f>#REF!</f>
        <v>#REF!</v>
      </c>
      <c r="AL44" s="38" t="e">
        <f>#REF!-#REF!</f>
        <v>#REF!</v>
      </c>
      <c r="AM44" s="38" t="e">
        <f>#REF!-#REF!</f>
        <v>#REF!</v>
      </c>
      <c r="AN44" s="38" t="e">
        <f>#REF!-#REF!</f>
        <v>#REF!</v>
      </c>
      <c r="AO44" s="38" t="e">
        <f>#REF!-#REF!</f>
        <v>#REF!</v>
      </c>
      <c r="AP44" s="38" t="e">
        <f>#REF!-#REF!</f>
        <v>#REF!</v>
      </c>
      <c r="AQ44" s="38" t="e">
        <f>#REF!-#REF!</f>
        <v>#REF!</v>
      </c>
      <c r="AR44" s="38" t="e">
        <f>#REF!-#REF!</f>
        <v>#REF!</v>
      </c>
      <c r="AS44" s="38" t="e">
        <f>#REF!-#REF!</f>
        <v>#REF!</v>
      </c>
      <c r="AT44" s="38" t="e">
        <f>#REF!-#REF!</f>
        <v>#REF!</v>
      </c>
      <c r="AU44" s="38" t="e">
        <f>#REF!-#REF!</f>
        <v>#REF!</v>
      </c>
      <c r="AV44" s="38" t="e">
        <f>#REF!-#REF!</f>
        <v>#REF!</v>
      </c>
      <c r="AW44" s="38" t="e">
        <f>#REF!-#REF!</f>
        <v>#REF!</v>
      </c>
      <c r="AX44" s="39" t="e">
        <f>#REF!</f>
        <v>#REF!</v>
      </c>
      <c r="AY44" s="25"/>
      <c r="AZ44" s="40" t="e">
        <f t="shared" si="5"/>
        <v>#REF!</v>
      </c>
    </row>
    <row r="45" spans="1:52" x14ac:dyDescent="0.25">
      <c r="A45" s="32" t="s">
        <v>61</v>
      </c>
      <c r="B45" s="33">
        <f>VLOOKUP(A45,'[1]Professionals Historical Data'!$A$1:$Z$53,2,FALSE)</f>
        <v>2149</v>
      </c>
      <c r="C45" s="33">
        <f>VLOOKUP($A45,'[1]Professionals Historical Data'!$A$1:$Z$53,3,FALSE)</f>
        <v>980</v>
      </c>
      <c r="D45" s="33">
        <f>VLOOKUP($A45,'[1]Professionals Historical Data'!$A$1:$Z$53,4,FALSE)</f>
        <v>1510</v>
      </c>
      <c r="E45" s="33">
        <f>VLOOKUP($A45,'[1]Professionals Historical Data'!$A$1:$Z$53,5,FALSE)</f>
        <v>284</v>
      </c>
      <c r="F45" s="33">
        <f>VLOOKUP($A45,'[1]Professionals Historical Data'!$A$1:$Z$53,6,FALSE)</f>
        <v>356</v>
      </c>
      <c r="G45" s="34">
        <f>VLOOKUP($A45,'[1]Professionals Historical Data'!$A$1:$Z$53,7,FALSE)</f>
        <v>0.23611668214516407</v>
      </c>
      <c r="H45" s="35">
        <f t="shared" si="1"/>
        <v>21</v>
      </c>
      <c r="I45" s="34">
        <f>VLOOKUP($A45,'[1]Professionals Historical Data'!$A$1:$Z$53,13,FALSE)</f>
        <v>0.45</v>
      </c>
      <c r="J45" s="34">
        <f>VLOOKUP($A45,'[1]Professionals Historical Data'!$A$1:$Z$53,19,FALSE)</f>
        <v>0.56000000000000005</v>
      </c>
      <c r="K45" s="34">
        <f>VLOOKUP($A45,'[1]Professionals Historical Data'!$A$1:$Z$53,25,FALSE)</f>
        <v>0.65565379246161004</v>
      </c>
      <c r="L45" s="34">
        <f>VLOOKUP($A45,'[1]Professionals Historical Data'!$A$1:$Z$53,26,FALSE)</f>
        <v>0.69706840390879476</v>
      </c>
      <c r="M45" s="35">
        <f t="shared" si="2"/>
        <v>7</v>
      </c>
      <c r="N45" s="34">
        <f t="shared" si="3"/>
        <v>1.3717087454909822</v>
      </c>
      <c r="O45" s="34">
        <f t="shared" si="4"/>
        <v>0.24476500697999054</v>
      </c>
      <c r="Q45" s="36" t="s">
        <v>62</v>
      </c>
      <c r="R45" s="23" t="e">
        <f>#REF!</f>
        <v>#REF!</v>
      </c>
      <c r="S45" s="24" t="e">
        <f>RANK(#REF!,#REF!,0)</f>
        <v>#REF!</v>
      </c>
      <c r="T45" s="24" t="e">
        <f>RANK(#REF!,#REF!,0)</f>
        <v>#REF!</v>
      </c>
      <c r="U45" s="24" t="e">
        <f>RANK(#REF!,#REF!,0)</f>
        <v>#REF!</v>
      </c>
      <c r="V45" s="24" t="e">
        <f>RANK(#REF!,#REF!,0)</f>
        <v>#REF!</v>
      </c>
      <c r="W45" s="24" t="e">
        <f>RANK(#REF!,#REF!,0)</f>
        <v>#REF!</v>
      </c>
      <c r="X45" s="24" t="e">
        <f>RANK(#REF!,#REF!,0)</f>
        <v>#REF!</v>
      </c>
      <c r="Y45" s="24" t="e">
        <f>RANK(#REF!,#REF!,0)</f>
        <v>#REF!</v>
      </c>
      <c r="Z45" s="24" t="e">
        <f>RANK(#REF!,#REF!,0)</f>
        <v>#REF!</v>
      </c>
      <c r="AA45" s="24" t="e">
        <f>RANK(#REF!,#REF!,0)</f>
        <v>#REF!</v>
      </c>
      <c r="AB45" s="24" t="e">
        <f>RANK(#REF!,#REF!,0)</f>
        <v>#REF!</v>
      </c>
      <c r="AC45" s="24" t="e">
        <f>RANK(#REF!,#REF!,0)</f>
        <v>#REF!</v>
      </c>
      <c r="AD45" s="24" t="e">
        <f>RANK(#REF!,#REF!,0)</f>
        <v>#REF!</v>
      </c>
      <c r="AE45" s="24" t="e">
        <f>RANK(#REF!,#REF!,0)</f>
        <v>#REF!</v>
      </c>
      <c r="AF45" s="25"/>
      <c r="AG45" s="26" t="e">
        <f t="shared" si="0"/>
        <v>#REF!</v>
      </c>
      <c r="AI45" s="36" t="s">
        <v>61</v>
      </c>
      <c r="AJ45" s="23" t="e">
        <f>#REF!</f>
        <v>#REF!</v>
      </c>
      <c r="AK45" s="37" t="e">
        <f>#REF!</f>
        <v>#REF!</v>
      </c>
      <c r="AL45" s="38" t="e">
        <f>#REF!-#REF!</f>
        <v>#REF!</v>
      </c>
      <c r="AM45" s="38" t="e">
        <f>#REF!-#REF!</f>
        <v>#REF!</v>
      </c>
      <c r="AN45" s="38" t="e">
        <f>#REF!-#REF!</f>
        <v>#REF!</v>
      </c>
      <c r="AO45" s="38" t="e">
        <f>#REF!-#REF!</f>
        <v>#REF!</v>
      </c>
      <c r="AP45" s="38" t="e">
        <f>#REF!-#REF!</f>
        <v>#REF!</v>
      </c>
      <c r="AQ45" s="38" t="e">
        <f>#REF!-#REF!</f>
        <v>#REF!</v>
      </c>
      <c r="AR45" s="38" t="e">
        <f>#REF!-#REF!</f>
        <v>#REF!</v>
      </c>
      <c r="AS45" s="38" t="e">
        <f>#REF!-#REF!</f>
        <v>#REF!</v>
      </c>
      <c r="AT45" s="38" t="e">
        <f>#REF!-#REF!</f>
        <v>#REF!</v>
      </c>
      <c r="AU45" s="38" t="e">
        <f>#REF!-#REF!</f>
        <v>#REF!</v>
      </c>
      <c r="AV45" s="38" t="e">
        <f>#REF!-#REF!</f>
        <v>#REF!</v>
      </c>
      <c r="AW45" s="38" t="e">
        <f>#REF!-#REF!</f>
        <v>#REF!</v>
      </c>
      <c r="AX45" s="39" t="e">
        <f>#REF!</f>
        <v>#REF!</v>
      </c>
      <c r="AY45" s="25"/>
      <c r="AZ45" s="40" t="e">
        <f t="shared" si="5"/>
        <v>#REF!</v>
      </c>
    </row>
    <row r="46" spans="1:52" x14ac:dyDescent="0.25">
      <c r="A46" s="32" t="s">
        <v>62</v>
      </c>
      <c r="B46" s="33">
        <f>VLOOKUP(A46,'[1]Professionals Historical Data'!$A$1:$Z$53,2,FALSE)</f>
        <v>16418</v>
      </c>
      <c r="C46" s="33">
        <f>VLOOKUP($A46,'[1]Professionals Historical Data'!$A$1:$Z$53,3,FALSE)</f>
        <v>7305</v>
      </c>
      <c r="D46" s="33">
        <f>VLOOKUP($A46,'[1]Professionals Historical Data'!$A$1:$Z$53,4,FALSE)</f>
        <v>12234</v>
      </c>
      <c r="E46" s="33">
        <f>VLOOKUP($A46,'[1]Professionals Historical Data'!$A$1:$Z$53,5,FALSE)</f>
        <v>3327</v>
      </c>
      <c r="F46" s="33">
        <f>VLOOKUP($A46,'[1]Professionals Historical Data'!$A$1:$Z$53,6,FALSE)</f>
        <v>856</v>
      </c>
      <c r="G46" s="34">
        <f>VLOOKUP($A46,'[1]Professionals Historical Data'!$A$1:$Z$53,7,FALSE)</f>
        <v>0.24492095934450137</v>
      </c>
      <c r="H46" s="35">
        <f t="shared" si="1"/>
        <v>18</v>
      </c>
      <c r="I46" s="34">
        <f>VLOOKUP($A46,'[1]Professionals Historical Data'!$A$1:$Z$53,13,FALSE)</f>
        <v>0.36</v>
      </c>
      <c r="J46" s="34">
        <f>VLOOKUP($A46,'[1]Professionals Historical Data'!$A$1:$Z$53,19,FALSE)</f>
        <v>0.44</v>
      </c>
      <c r="K46" s="34">
        <f>VLOOKUP($A46,'[1]Professionals Historical Data'!$A$1:$Z$53,25,FALSE)</f>
        <v>0.51059812401023263</v>
      </c>
      <c r="L46" s="34">
        <f>VLOOKUP($A46,'[1]Professionals Historical Data'!$A$1:$Z$53,26,FALSE)</f>
        <v>0.53861615300280186</v>
      </c>
      <c r="M46" s="35">
        <f t="shared" si="2"/>
        <v>32</v>
      </c>
      <c r="N46" s="34">
        <f t="shared" si="3"/>
        <v>0.79649794438827104</v>
      </c>
      <c r="O46" s="34">
        <f t="shared" si="4"/>
        <v>0.22412762046091331</v>
      </c>
      <c r="Q46" s="36" t="s">
        <v>63</v>
      </c>
      <c r="R46" s="23" t="e">
        <f>#REF!</f>
        <v>#REF!</v>
      </c>
      <c r="S46" s="24" t="e">
        <f>RANK(#REF!,#REF!,0)</f>
        <v>#REF!</v>
      </c>
      <c r="T46" s="24" t="e">
        <f>RANK(#REF!,#REF!,0)</f>
        <v>#REF!</v>
      </c>
      <c r="U46" s="24" t="e">
        <f>RANK(#REF!,#REF!,0)</f>
        <v>#REF!</v>
      </c>
      <c r="V46" s="24" t="e">
        <f>RANK(#REF!,#REF!,0)</f>
        <v>#REF!</v>
      </c>
      <c r="W46" s="24" t="e">
        <f>RANK(#REF!,#REF!,0)</f>
        <v>#REF!</v>
      </c>
      <c r="X46" s="24" t="e">
        <f>RANK(#REF!,#REF!,0)</f>
        <v>#REF!</v>
      </c>
      <c r="Y46" s="24" t="e">
        <f>RANK(#REF!,#REF!,0)</f>
        <v>#REF!</v>
      </c>
      <c r="Z46" s="24" t="e">
        <f>RANK(#REF!,#REF!,0)</f>
        <v>#REF!</v>
      </c>
      <c r="AA46" s="24" t="e">
        <f>RANK(#REF!,#REF!,0)</f>
        <v>#REF!</v>
      </c>
      <c r="AB46" s="24" t="e">
        <f>RANK(#REF!,#REF!,0)</f>
        <v>#REF!</v>
      </c>
      <c r="AC46" s="24" t="e">
        <f>RANK(#REF!,#REF!,0)</f>
        <v>#REF!</v>
      </c>
      <c r="AD46" s="24" t="e">
        <f>RANK(#REF!,#REF!,0)</f>
        <v>#REF!</v>
      </c>
      <c r="AE46" s="24" t="e">
        <f>RANK(#REF!,#REF!,0)</f>
        <v>#REF!</v>
      </c>
      <c r="AF46" s="25"/>
      <c r="AG46" s="26" t="e">
        <f t="shared" si="0"/>
        <v>#REF!</v>
      </c>
      <c r="AI46" s="36" t="s">
        <v>62</v>
      </c>
      <c r="AJ46" s="23" t="e">
        <f>#REF!</f>
        <v>#REF!</v>
      </c>
      <c r="AK46" s="37" t="e">
        <f>#REF!</f>
        <v>#REF!</v>
      </c>
      <c r="AL46" s="38" t="e">
        <f>#REF!-#REF!</f>
        <v>#REF!</v>
      </c>
      <c r="AM46" s="38" t="e">
        <f>#REF!-#REF!</f>
        <v>#REF!</v>
      </c>
      <c r="AN46" s="38" t="e">
        <f>#REF!-#REF!</f>
        <v>#REF!</v>
      </c>
      <c r="AO46" s="38" t="e">
        <f>#REF!-#REF!</f>
        <v>#REF!</v>
      </c>
      <c r="AP46" s="38" t="e">
        <f>#REF!-#REF!</f>
        <v>#REF!</v>
      </c>
      <c r="AQ46" s="38" t="e">
        <f>#REF!-#REF!</f>
        <v>#REF!</v>
      </c>
      <c r="AR46" s="38" t="e">
        <f>#REF!-#REF!</f>
        <v>#REF!</v>
      </c>
      <c r="AS46" s="38" t="e">
        <f>#REF!-#REF!</f>
        <v>#REF!</v>
      </c>
      <c r="AT46" s="38" t="e">
        <f>#REF!-#REF!</f>
        <v>#REF!</v>
      </c>
      <c r="AU46" s="38" t="e">
        <f>#REF!-#REF!</f>
        <v>#REF!</v>
      </c>
      <c r="AV46" s="38" t="e">
        <f>#REF!-#REF!</f>
        <v>#REF!</v>
      </c>
      <c r="AW46" s="38" t="e">
        <f>#REF!-#REF!</f>
        <v>#REF!</v>
      </c>
      <c r="AX46" s="39" t="e">
        <f>#REF!</f>
        <v>#REF!</v>
      </c>
      <c r="AY46" s="25"/>
      <c r="AZ46" s="40" t="e">
        <f t="shared" si="5"/>
        <v>#REF!</v>
      </c>
    </row>
    <row r="47" spans="1:52" x14ac:dyDescent="0.25">
      <c r="A47" s="32" t="s">
        <v>63</v>
      </c>
      <c r="B47" s="33">
        <f>VLOOKUP(A47,'[1]Professionals Historical Data'!$A$1:$Z$53,2,FALSE)</f>
        <v>48196</v>
      </c>
      <c r="C47" s="33">
        <f>VLOOKUP($A47,'[1]Professionals Historical Data'!$A$1:$Z$53,3,FALSE)</f>
        <v>20801</v>
      </c>
      <c r="D47" s="33">
        <f>VLOOKUP($A47,'[1]Professionals Historical Data'!$A$1:$Z$53,4,FALSE)</f>
        <v>39789</v>
      </c>
      <c r="E47" s="33">
        <f>VLOOKUP($A47,'[1]Professionals Historical Data'!$A$1:$Z$53,5,FALSE)</f>
        <v>4722</v>
      </c>
      <c r="F47" s="33">
        <f>VLOOKUP($A47,'[1]Professionals Historical Data'!$A$1:$Z$53,6,FALSE)</f>
        <v>3688</v>
      </c>
      <c r="G47" s="34">
        <f>VLOOKUP($A47,'[1]Professionals Historical Data'!$A$1:$Z$53,7,FALSE)</f>
        <v>0.21060018704685338</v>
      </c>
      <c r="H47" s="35">
        <f t="shared" si="1"/>
        <v>27</v>
      </c>
      <c r="I47" s="34">
        <f>VLOOKUP($A47,'[1]Professionals Historical Data'!$A$1:$Z$53,13,FALSE)</f>
        <v>0.33</v>
      </c>
      <c r="J47" s="34">
        <f>VLOOKUP($A47,'[1]Professionals Historical Data'!$A$1:$Z$53,19,FALSE)</f>
        <v>0.41</v>
      </c>
      <c r="K47" s="34">
        <f>VLOOKUP($A47,'[1]Professionals Historical Data'!$A$1:$Z$53,25,FALSE)</f>
        <v>0.47875342352062411</v>
      </c>
      <c r="L47" s="34">
        <f>VLOOKUP($A47,'[1]Professionals Historical Data'!$A$1:$Z$53,26,FALSE)</f>
        <v>0.5133206075192962</v>
      </c>
      <c r="M47" s="35">
        <f t="shared" si="2"/>
        <v>38</v>
      </c>
      <c r="N47" s="34">
        <f t="shared" si="3"/>
        <v>0.94681688439709233</v>
      </c>
      <c r="O47" s="34">
        <f t="shared" si="4"/>
        <v>0.25200148175438103</v>
      </c>
      <c r="Q47" s="36" t="s">
        <v>64</v>
      </c>
      <c r="R47" s="23" t="e">
        <f>#REF!</f>
        <v>#REF!</v>
      </c>
      <c r="S47" s="24" t="e">
        <f>RANK(#REF!,#REF!,0)</f>
        <v>#REF!</v>
      </c>
      <c r="T47" s="24" t="e">
        <f>RANK(#REF!,#REF!,0)</f>
        <v>#REF!</v>
      </c>
      <c r="U47" s="24" t="e">
        <f>RANK(#REF!,#REF!,0)</f>
        <v>#REF!</v>
      </c>
      <c r="V47" s="24" t="e">
        <f>RANK(#REF!,#REF!,0)</f>
        <v>#REF!</v>
      </c>
      <c r="W47" s="24" t="e">
        <f>RANK(#REF!,#REF!,0)</f>
        <v>#REF!</v>
      </c>
      <c r="X47" s="24" t="e">
        <f>RANK(#REF!,#REF!,0)</f>
        <v>#REF!</v>
      </c>
      <c r="Y47" s="24" t="e">
        <f>RANK(#REF!,#REF!,0)</f>
        <v>#REF!</v>
      </c>
      <c r="Z47" s="24" t="e">
        <f>RANK(#REF!,#REF!,0)</f>
        <v>#REF!</v>
      </c>
      <c r="AA47" s="24" t="e">
        <f>RANK(#REF!,#REF!,0)</f>
        <v>#REF!</v>
      </c>
      <c r="AB47" s="24" t="e">
        <f>RANK(#REF!,#REF!,0)</f>
        <v>#REF!</v>
      </c>
      <c r="AC47" s="24" t="e">
        <f>RANK(#REF!,#REF!,0)</f>
        <v>#REF!</v>
      </c>
      <c r="AD47" s="24" t="e">
        <f>RANK(#REF!,#REF!,0)</f>
        <v>#REF!</v>
      </c>
      <c r="AE47" s="24" t="e">
        <f>RANK(#REF!,#REF!,0)</f>
        <v>#REF!</v>
      </c>
      <c r="AF47" s="25"/>
      <c r="AG47" s="26" t="e">
        <f t="shared" si="0"/>
        <v>#REF!</v>
      </c>
      <c r="AI47" s="36" t="s">
        <v>63</v>
      </c>
      <c r="AJ47" s="23" t="e">
        <f>#REF!</f>
        <v>#REF!</v>
      </c>
      <c r="AK47" s="37" t="e">
        <f>#REF!</f>
        <v>#REF!</v>
      </c>
      <c r="AL47" s="38" t="e">
        <f>#REF!-#REF!</f>
        <v>#REF!</v>
      </c>
      <c r="AM47" s="38" t="e">
        <f>#REF!-#REF!</f>
        <v>#REF!</v>
      </c>
      <c r="AN47" s="38" t="e">
        <f>#REF!-#REF!</f>
        <v>#REF!</v>
      </c>
      <c r="AO47" s="38" t="e">
        <f>#REF!-#REF!</f>
        <v>#REF!</v>
      </c>
      <c r="AP47" s="38" t="e">
        <f>#REF!-#REF!</f>
        <v>#REF!</v>
      </c>
      <c r="AQ47" s="38" t="e">
        <f>#REF!-#REF!</f>
        <v>#REF!</v>
      </c>
      <c r="AR47" s="38" t="e">
        <f>#REF!-#REF!</f>
        <v>#REF!</v>
      </c>
      <c r="AS47" s="38" t="e">
        <f>#REF!-#REF!</f>
        <v>#REF!</v>
      </c>
      <c r="AT47" s="38" t="e">
        <f>#REF!-#REF!</f>
        <v>#REF!</v>
      </c>
      <c r="AU47" s="38" t="e">
        <f>#REF!-#REF!</f>
        <v>#REF!</v>
      </c>
      <c r="AV47" s="38" t="e">
        <f>#REF!-#REF!</f>
        <v>#REF!</v>
      </c>
      <c r="AW47" s="38" t="e">
        <f>#REF!-#REF!</f>
        <v>#REF!</v>
      </c>
      <c r="AX47" s="39" t="e">
        <f>#REF!</f>
        <v>#REF!</v>
      </c>
      <c r="AY47" s="25"/>
      <c r="AZ47" s="40" t="e">
        <f t="shared" si="5"/>
        <v>#REF!</v>
      </c>
    </row>
    <row r="48" spans="1:52" x14ac:dyDescent="0.25">
      <c r="A48" s="32" t="s">
        <v>64</v>
      </c>
      <c r="B48" s="33">
        <f>VLOOKUP(A48,'[1]Professionals Historical Data'!$A$1:$Z$53,2,FALSE)</f>
        <v>6237</v>
      </c>
      <c r="C48" s="33">
        <f>VLOOKUP($A48,'[1]Professionals Historical Data'!$A$1:$Z$53,3,FALSE)</f>
        <v>2475</v>
      </c>
      <c r="D48" s="33">
        <f>VLOOKUP($A48,'[1]Professionals Historical Data'!$A$1:$Z$53,4,FALSE)</f>
        <v>4772</v>
      </c>
      <c r="E48" s="33">
        <f>VLOOKUP($A48,'[1]Professionals Historical Data'!$A$1:$Z$53,5,FALSE)</f>
        <v>751</v>
      </c>
      <c r="F48" s="33">
        <f>VLOOKUP($A48,'[1]Professionals Historical Data'!$A$1:$Z$53,6,FALSE)</f>
        <v>715</v>
      </c>
      <c r="G48" s="34">
        <f>VLOOKUP($A48,'[1]Professionals Historical Data'!$A$1:$Z$53,7,FALSE)</f>
        <v>0.11045490822027135</v>
      </c>
      <c r="H48" s="35">
        <f t="shared" si="1"/>
        <v>50</v>
      </c>
      <c r="I48" s="34">
        <f>VLOOKUP($A48,'[1]Professionals Historical Data'!$A$1:$Z$53,13,FALSE)</f>
        <v>0.31</v>
      </c>
      <c r="J48" s="34">
        <f>VLOOKUP($A48,'[1]Professionals Historical Data'!$A$1:$Z$53,19,FALSE)</f>
        <v>0.39</v>
      </c>
      <c r="K48" s="34">
        <f>VLOOKUP($A48,'[1]Professionals Historical Data'!$A$1:$Z$53,25,FALSE)</f>
        <v>0.5141895141895142</v>
      </c>
      <c r="L48" s="34">
        <f>VLOOKUP($A48,'[1]Professionals Historical Data'!$A$1:$Z$53,26,FALSE)</f>
        <v>0.54320987654320985</v>
      </c>
      <c r="M48" s="35">
        <f t="shared" si="2"/>
        <v>29</v>
      </c>
      <c r="N48" s="34">
        <f t="shared" si="3"/>
        <v>2.5308526011560692</v>
      </c>
      <c r="O48" s="34">
        <f t="shared" si="4"/>
        <v>0.39284583729028161</v>
      </c>
      <c r="Q48" s="36" t="s">
        <v>65</v>
      </c>
      <c r="R48" s="23" t="e">
        <f>#REF!</f>
        <v>#REF!</v>
      </c>
      <c r="S48" s="24" t="e">
        <f>RANK(#REF!,#REF!,0)</f>
        <v>#REF!</v>
      </c>
      <c r="T48" s="24" t="e">
        <f>RANK(#REF!,#REF!,0)</f>
        <v>#REF!</v>
      </c>
      <c r="U48" s="24" t="e">
        <f>RANK(#REF!,#REF!,0)</f>
        <v>#REF!</v>
      </c>
      <c r="V48" s="24" t="e">
        <f>RANK(#REF!,#REF!,0)</f>
        <v>#REF!</v>
      </c>
      <c r="W48" s="24" t="e">
        <f>RANK(#REF!,#REF!,0)</f>
        <v>#REF!</v>
      </c>
      <c r="X48" s="24" t="e">
        <f>RANK(#REF!,#REF!,0)</f>
        <v>#REF!</v>
      </c>
      <c r="Y48" s="24" t="e">
        <f>RANK(#REF!,#REF!,0)</f>
        <v>#REF!</v>
      </c>
      <c r="Z48" s="24" t="e">
        <f>RANK(#REF!,#REF!,0)</f>
        <v>#REF!</v>
      </c>
      <c r="AA48" s="24" t="e">
        <f>RANK(#REF!,#REF!,0)</f>
        <v>#REF!</v>
      </c>
      <c r="AB48" s="24" t="e">
        <f>RANK(#REF!,#REF!,0)</f>
        <v>#REF!</v>
      </c>
      <c r="AC48" s="24" t="e">
        <f>RANK(#REF!,#REF!,0)</f>
        <v>#REF!</v>
      </c>
      <c r="AD48" s="24" t="e">
        <f>RANK(#REF!,#REF!,0)</f>
        <v>#REF!</v>
      </c>
      <c r="AE48" s="24" t="e">
        <f>RANK(#REF!,#REF!,0)</f>
        <v>#REF!</v>
      </c>
      <c r="AF48" s="25"/>
      <c r="AG48" s="26" t="e">
        <f t="shared" si="0"/>
        <v>#REF!</v>
      </c>
      <c r="AI48" s="36" t="s">
        <v>64</v>
      </c>
      <c r="AJ48" s="23" t="e">
        <f>#REF!</f>
        <v>#REF!</v>
      </c>
      <c r="AK48" s="37" t="e">
        <f>#REF!</f>
        <v>#REF!</v>
      </c>
      <c r="AL48" s="38" t="e">
        <f>#REF!-#REF!</f>
        <v>#REF!</v>
      </c>
      <c r="AM48" s="38" t="e">
        <f>#REF!-#REF!</f>
        <v>#REF!</v>
      </c>
      <c r="AN48" s="38" t="e">
        <f>#REF!-#REF!</f>
        <v>#REF!</v>
      </c>
      <c r="AO48" s="38" t="e">
        <f>#REF!-#REF!</f>
        <v>#REF!</v>
      </c>
      <c r="AP48" s="38" t="e">
        <f>#REF!-#REF!</f>
        <v>#REF!</v>
      </c>
      <c r="AQ48" s="38" t="e">
        <f>#REF!-#REF!</f>
        <v>#REF!</v>
      </c>
      <c r="AR48" s="38" t="e">
        <f>#REF!-#REF!</f>
        <v>#REF!</v>
      </c>
      <c r="AS48" s="38" t="e">
        <f>#REF!-#REF!</f>
        <v>#REF!</v>
      </c>
      <c r="AT48" s="38" t="e">
        <f>#REF!-#REF!</f>
        <v>#REF!</v>
      </c>
      <c r="AU48" s="38" t="e">
        <f>#REF!-#REF!</f>
        <v>#REF!</v>
      </c>
      <c r="AV48" s="38" t="e">
        <f>#REF!-#REF!</f>
        <v>#REF!</v>
      </c>
      <c r="AW48" s="38" t="e">
        <f>#REF!-#REF!</f>
        <v>#REF!</v>
      </c>
      <c r="AX48" s="39" t="e">
        <f>#REF!</f>
        <v>#REF!</v>
      </c>
      <c r="AY48" s="25"/>
      <c r="AZ48" s="40" t="e">
        <f t="shared" si="5"/>
        <v>#REF!</v>
      </c>
    </row>
    <row r="49" spans="1:52" x14ac:dyDescent="0.25">
      <c r="A49" s="32" t="s">
        <v>65</v>
      </c>
      <c r="B49" s="33">
        <f>VLOOKUP(A49,'[1]Professionals Historical Data'!$A$1:$Z$53,2,FALSE)</f>
        <v>1873</v>
      </c>
      <c r="C49" s="33">
        <f>VLOOKUP($A49,'[1]Professionals Historical Data'!$A$1:$Z$53,3,FALSE)</f>
        <v>880</v>
      </c>
      <c r="D49" s="33">
        <f>VLOOKUP($A49,'[1]Professionals Historical Data'!$A$1:$Z$53,4,FALSE)</f>
        <v>1464</v>
      </c>
      <c r="E49" s="33">
        <f>VLOOKUP($A49,'[1]Professionals Historical Data'!$A$1:$Z$53,5,FALSE)</f>
        <v>232</v>
      </c>
      <c r="F49" s="33">
        <f>VLOOKUP($A49,'[1]Professionals Historical Data'!$A$1:$Z$53,6,FALSE)</f>
        <v>179</v>
      </c>
      <c r="G49" s="34">
        <f>VLOOKUP($A49,'[1]Professionals Historical Data'!$A$1:$Z$53,7,FALSE)</f>
        <v>0.19794549557512214</v>
      </c>
      <c r="H49" s="35">
        <f t="shared" si="1"/>
        <v>32</v>
      </c>
      <c r="I49" s="34">
        <f>VLOOKUP($A49,'[1]Professionals Historical Data'!$A$1:$Z$53,13,FALSE)</f>
        <v>0.43</v>
      </c>
      <c r="J49" s="34">
        <f>VLOOKUP($A49,'[1]Professionals Historical Data'!$A$1:$Z$53,19,FALSE)</f>
        <v>0.5</v>
      </c>
      <c r="K49" s="34">
        <f>VLOOKUP($A49,'[1]Professionals Historical Data'!$A$1:$Z$53,25,FALSE)</f>
        <v>0.74212493326214624</v>
      </c>
      <c r="L49" s="34">
        <f>VLOOKUP($A49,'[1]Professionals Historical Data'!$A$1:$Z$53,26,FALSE)</f>
        <v>0.75920982381206625</v>
      </c>
      <c r="M49" s="35">
        <f t="shared" si="2"/>
        <v>4</v>
      </c>
      <c r="N49" s="34">
        <f t="shared" si="3"/>
        <v>1.525947855227882</v>
      </c>
      <c r="O49" s="34">
        <f t="shared" si="4"/>
        <v>0.51841964762413251</v>
      </c>
      <c r="Q49" s="36" t="s">
        <v>66</v>
      </c>
      <c r="R49" s="23" t="e">
        <f>#REF!</f>
        <v>#REF!</v>
      </c>
      <c r="S49" s="24" t="e">
        <f>RANK(#REF!,#REF!,0)</f>
        <v>#REF!</v>
      </c>
      <c r="T49" s="24" t="e">
        <f>RANK(#REF!,#REF!,0)</f>
        <v>#REF!</v>
      </c>
      <c r="U49" s="24" t="e">
        <f>RANK(#REF!,#REF!,0)</f>
        <v>#REF!</v>
      </c>
      <c r="V49" s="24" t="e">
        <f>RANK(#REF!,#REF!,0)</f>
        <v>#REF!</v>
      </c>
      <c r="W49" s="24" t="e">
        <f>RANK(#REF!,#REF!,0)</f>
        <v>#REF!</v>
      </c>
      <c r="X49" s="24" t="e">
        <f>RANK(#REF!,#REF!,0)</f>
        <v>#REF!</v>
      </c>
      <c r="Y49" s="24" t="e">
        <f>RANK(#REF!,#REF!,0)</f>
        <v>#REF!</v>
      </c>
      <c r="Z49" s="24" t="e">
        <f>RANK(#REF!,#REF!,0)</f>
        <v>#REF!</v>
      </c>
      <c r="AA49" s="24" t="e">
        <f>RANK(#REF!,#REF!,0)</f>
        <v>#REF!</v>
      </c>
      <c r="AB49" s="24" t="e">
        <f>RANK(#REF!,#REF!,0)</f>
        <v>#REF!</v>
      </c>
      <c r="AC49" s="24" t="e">
        <f>RANK(#REF!,#REF!,0)</f>
        <v>#REF!</v>
      </c>
      <c r="AD49" s="24" t="e">
        <f>RANK(#REF!,#REF!,0)</f>
        <v>#REF!</v>
      </c>
      <c r="AE49" s="24" t="e">
        <f>RANK(#REF!,#REF!,0)</f>
        <v>#REF!</v>
      </c>
      <c r="AF49" s="25"/>
      <c r="AG49" s="26" t="e">
        <f t="shared" si="0"/>
        <v>#REF!</v>
      </c>
      <c r="AI49" s="36" t="s">
        <v>65</v>
      </c>
      <c r="AJ49" s="23" t="e">
        <f>#REF!</f>
        <v>#REF!</v>
      </c>
      <c r="AK49" s="37" t="e">
        <f>#REF!</f>
        <v>#REF!</v>
      </c>
      <c r="AL49" s="38" t="e">
        <f>#REF!-#REF!</f>
        <v>#REF!</v>
      </c>
      <c r="AM49" s="38" t="e">
        <f>#REF!-#REF!</f>
        <v>#REF!</v>
      </c>
      <c r="AN49" s="38" t="e">
        <f>#REF!-#REF!</f>
        <v>#REF!</v>
      </c>
      <c r="AO49" s="38" t="e">
        <f>#REF!-#REF!</f>
        <v>#REF!</v>
      </c>
      <c r="AP49" s="38" t="e">
        <f>#REF!-#REF!</f>
        <v>#REF!</v>
      </c>
      <c r="AQ49" s="38" t="e">
        <f>#REF!-#REF!</f>
        <v>#REF!</v>
      </c>
      <c r="AR49" s="38" t="e">
        <f>#REF!-#REF!</f>
        <v>#REF!</v>
      </c>
      <c r="AS49" s="38" t="e">
        <f>#REF!-#REF!</f>
        <v>#REF!</v>
      </c>
      <c r="AT49" s="38" t="e">
        <f>#REF!-#REF!</f>
        <v>#REF!</v>
      </c>
      <c r="AU49" s="38" t="e">
        <f>#REF!-#REF!</f>
        <v>#REF!</v>
      </c>
      <c r="AV49" s="38" t="e">
        <f>#REF!-#REF!</f>
        <v>#REF!</v>
      </c>
      <c r="AW49" s="38" t="e">
        <f>#REF!-#REF!</f>
        <v>#REF!</v>
      </c>
      <c r="AX49" s="39" t="e">
        <f>#REF!</f>
        <v>#REF!</v>
      </c>
      <c r="AY49" s="25"/>
      <c r="AZ49" s="40" t="e">
        <f t="shared" si="5"/>
        <v>#REF!</v>
      </c>
    </row>
    <row r="50" spans="1:52" x14ac:dyDescent="0.25">
      <c r="A50" s="32" t="s">
        <v>66</v>
      </c>
      <c r="B50" s="33">
        <f>VLOOKUP(A50,'[1]Professionals Historical Data'!$A$1:$Z$53,2,FALSE)</f>
        <v>18421</v>
      </c>
      <c r="C50" s="33">
        <f>VLOOKUP($A50,'[1]Professionals Historical Data'!$A$1:$Z$53,3,FALSE)</f>
        <v>8134</v>
      </c>
      <c r="D50" s="33">
        <f>VLOOKUP($A50,'[1]Professionals Historical Data'!$A$1:$Z$53,4,FALSE)</f>
        <v>14835</v>
      </c>
      <c r="E50" s="33">
        <f>VLOOKUP($A50,'[1]Professionals Historical Data'!$A$1:$Z$53,5,FALSE)</f>
        <v>2258</v>
      </c>
      <c r="F50" s="33">
        <f>VLOOKUP($A50,'[1]Professionals Historical Data'!$A$1:$Z$53,6,FALSE)</f>
        <v>1330</v>
      </c>
      <c r="G50" s="34">
        <f>VLOOKUP($A50,'[1]Professionals Historical Data'!$A$1:$Z$53,7,FALSE)</f>
        <v>0.20346501313770701</v>
      </c>
      <c r="H50" s="35">
        <f t="shared" si="1"/>
        <v>29</v>
      </c>
      <c r="I50" s="34">
        <f>VLOOKUP($A50,'[1]Professionals Historical Data'!$A$1:$Z$53,13,FALSE)</f>
        <v>0.38</v>
      </c>
      <c r="J50" s="34">
        <f>VLOOKUP($A50,'[1]Professionals Historical Data'!$A$1:$Z$53,19,FALSE)</f>
        <v>0.45</v>
      </c>
      <c r="K50" s="34">
        <f>VLOOKUP($A50,'[1]Professionals Historical Data'!$A$1:$Z$53,25,FALSE)</f>
        <v>0.5194071983062809</v>
      </c>
      <c r="L50" s="34">
        <f>VLOOKUP($A50,'[1]Professionals Historical Data'!$A$1:$Z$53,26,FALSE)</f>
        <v>0.54247869279626515</v>
      </c>
      <c r="M50" s="35">
        <f t="shared" si="2"/>
        <v>30</v>
      </c>
      <c r="N50" s="34">
        <f t="shared" si="3"/>
        <v>1.211682456164765</v>
      </c>
      <c r="O50" s="34">
        <f t="shared" si="4"/>
        <v>0.20550820621392252</v>
      </c>
      <c r="Q50" s="36" t="s">
        <v>67</v>
      </c>
      <c r="R50" s="23" t="e">
        <f>#REF!</f>
        <v>#REF!</v>
      </c>
      <c r="S50" s="24" t="e">
        <f>RANK(#REF!,#REF!,0)</f>
        <v>#REF!</v>
      </c>
      <c r="T50" s="24" t="e">
        <f>RANK(#REF!,#REF!,0)</f>
        <v>#REF!</v>
      </c>
      <c r="U50" s="24" t="e">
        <f>RANK(#REF!,#REF!,0)</f>
        <v>#REF!</v>
      </c>
      <c r="V50" s="24" t="e">
        <f>RANK(#REF!,#REF!,0)</f>
        <v>#REF!</v>
      </c>
      <c r="W50" s="24" t="e">
        <f>RANK(#REF!,#REF!,0)</f>
        <v>#REF!</v>
      </c>
      <c r="X50" s="24" t="e">
        <f>RANK(#REF!,#REF!,0)</f>
        <v>#REF!</v>
      </c>
      <c r="Y50" s="24" t="e">
        <f>RANK(#REF!,#REF!,0)</f>
        <v>#REF!</v>
      </c>
      <c r="Z50" s="24" t="e">
        <f>RANK(#REF!,#REF!,0)</f>
        <v>#REF!</v>
      </c>
      <c r="AA50" s="24" t="e">
        <f>RANK(#REF!,#REF!,0)</f>
        <v>#REF!</v>
      </c>
      <c r="AB50" s="24" t="e">
        <f>RANK(#REF!,#REF!,0)</f>
        <v>#REF!</v>
      </c>
      <c r="AC50" s="24" t="e">
        <f>RANK(#REF!,#REF!,0)</f>
        <v>#REF!</v>
      </c>
      <c r="AD50" s="24" t="e">
        <f>RANK(#REF!,#REF!,0)</f>
        <v>#REF!</v>
      </c>
      <c r="AE50" s="24" t="e">
        <f>RANK(#REF!,#REF!,0)</f>
        <v>#REF!</v>
      </c>
      <c r="AF50" s="25"/>
      <c r="AG50" s="26" t="e">
        <f t="shared" si="0"/>
        <v>#REF!</v>
      </c>
      <c r="AI50" s="36" t="s">
        <v>66</v>
      </c>
      <c r="AJ50" s="23" t="e">
        <f>#REF!</f>
        <v>#REF!</v>
      </c>
      <c r="AK50" s="37" t="e">
        <f>#REF!</f>
        <v>#REF!</v>
      </c>
      <c r="AL50" s="38" t="e">
        <f>#REF!-#REF!</f>
        <v>#REF!</v>
      </c>
      <c r="AM50" s="38" t="e">
        <f>#REF!-#REF!</f>
        <v>#REF!</v>
      </c>
      <c r="AN50" s="38" t="e">
        <f>#REF!-#REF!</f>
        <v>#REF!</v>
      </c>
      <c r="AO50" s="38" t="e">
        <f>#REF!-#REF!</f>
        <v>#REF!</v>
      </c>
      <c r="AP50" s="38" t="e">
        <f>#REF!-#REF!</f>
        <v>#REF!</v>
      </c>
      <c r="AQ50" s="38" t="e">
        <f>#REF!-#REF!</f>
        <v>#REF!</v>
      </c>
      <c r="AR50" s="38" t="e">
        <f>#REF!-#REF!</f>
        <v>#REF!</v>
      </c>
      <c r="AS50" s="38" t="e">
        <f>#REF!-#REF!</f>
        <v>#REF!</v>
      </c>
      <c r="AT50" s="38" t="e">
        <f>#REF!-#REF!</f>
        <v>#REF!</v>
      </c>
      <c r="AU50" s="38" t="e">
        <f>#REF!-#REF!</f>
        <v>#REF!</v>
      </c>
      <c r="AV50" s="38" t="e">
        <f>#REF!-#REF!</f>
        <v>#REF!</v>
      </c>
      <c r="AW50" s="38" t="e">
        <f>#REF!-#REF!</f>
        <v>#REF!</v>
      </c>
      <c r="AX50" s="39" t="e">
        <f>#REF!</f>
        <v>#REF!</v>
      </c>
      <c r="AY50" s="25"/>
      <c r="AZ50" s="40" t="e">
        <f t="shared" si="5"/>
        <v>#REF!</v>
      </c>
    </row>
    <row r="51" spans="1:52" x14ac:dyDescent="0.25">
      <c r="A51" s="32" t="s">
        <v>67</v>
      </c>
      <c r="B51" s="33">
        <f>VLOOKUP(A51,'[1]Professionals Historical Data'!$A$1:$Z$53,2,FALSE)</f>
        <v>16857</v>
      </c>
      <c r="C51" s="33">
        <f>VLOOKUP($A51,'[1]Professionals Historical Data'!$A$1:$Z$53,3,FALSE)</f>
        <v>7228</v>
      </c>
      <c r="D51" s="33">
        <f>VLOOKUP($A51,'[1]Professionals Historical Data'!$A$1:$Z$53,4,FALSE)</f>
        <v>13426</v>
      </c>
      <c r="E51" s="33">
        <f>VLOOKUP($A51,'[1]Professionals Historical Data'!$A$1:$Z$53,5,FALSE)</f>
        <v>1906</v>
      </c>
      <c r="F51" s="33">
        <f>VLOOKUP($A51,'[1]Professionals Historical Data'!$A$1:$Z$53,6,FALSE)</f>
        <v>1528</v>
      </c>
      <c r="G51" s="34">
        <f>VLOOKUP($A51,'[1]Professionals Historical Data'!$A$1:$Z$53,7,FALSE)</f>
        <v>0.27014115747672074</v>
      </c>
      <c r="H51" s="35">
        <f t="shared" si="1"/>
        <v>12</v>
      </c>
      <c r="I51" s="34">
        <f>VLOOKUP($A51,'[1]Professionals Historical Data'!$A$1:$Z$53,13,FALSE)</f>
        <v>0.43</v>
      </c>
      <c r="J51" s="34">
        <f>VLOOKUP($A51,'[1]Professionals Historical Data'!$A$1:$Z$53,19,FALSE)</f>
        <v>0.56000000000000005</v>
      </c>
      <c r="K51" s="34">
        <f>VLOOKUP($A51,'[1]Professionals Historical Data'!$A$1:$Z$53,25,FALSE)</f>
        <v>0.62027644302070362</v>
      </c>
      <c r="L51" s="34">
        <f>VLOOKUP($A51,'[1]Professionals Historical Data'!$A$1:$Z$53,26,FALSE)</f>
        <v>0.65711573826896841</v>
      </c>
      <c r="M51" s="35">
        <f t="shared" si="2"/>
        <v>10</v>
      </c>
      <c r="N51" s="34">
        <f t="shared" si="3"/>
        <v>1.0729903034055732</v>
      </c>
      <c r="O51" s="34">
        <f t="shared" si="4"/>
        <v>0.17342096119458633</v>
      </c>
      <c r="Q51" s="36" t="s">
        <v>68</v>
      </c>
      <c r="R51" s="23" t="e">
        <f>#REF!</f>
        <v>#REF!</v>
      </c>
      <c r="S51" s="24" t="e">
        <f>RANK(#REF!,#REF!,0)</f>
        <v>#REF!</v>
      </c>
      <c r="T51" s="24" t="e">
        <f>RANK(#REF!,#REF!,0)</f>
        <v>#REF!</v>
      </c>
      <c r="U51" s="24" t="e">
        <f>RANK(#REF!,#REF!,0)</f>
        <v>#REF!</v>
      </c>
      <c r="V51" s="24" t="e">
        <f>RANK(#REF!,#REF!,0)</f>
        <v>#REF!</v>
      </c>
      <c r="W51" s="24" t="e">
        <f>RANK(#REF!,#REF!,0)</f>
        <v>#REF!</v>
      </c>
      <c r="X51" s="24" t="e">
        <f>RANK(#REF!,#REF!,0)</f>
        <v>#REF!</v>
      </c>
      <c r="Y51" s="24" t="e">
        <f>RANK(#REF!,#REF!,0)</f>
        <v>#REF!</v>
      </c>
      <c r="Z51" s="24" t="e">
        <f>RANK(#REF!,#REF!,0)</f>
        <v>#REF!</v>
      </c>
      <c r="AA51" s="24" t="e">
        <f>RANK(#REF!,#REF!,0)</f>
        <v>#REF!</v>
      </c>
      <c r="AB51" s="24" t="e">
        <f>RANK(#REF!,#REF!,0)</f>
        <v>#REF!</v>
      </c>
      <c r="AC51" s="24" t="e">
        <f>RANK(#REF!,#REF!,0)</f>
        <v>#REF!</v>
      </c>
      <c r="AD51" s="24" t="e">
        <f>RANK(#REF!,#REF!,0)</f>
        <v>#REF!</v>
      </c>
      <c r="AE51" s="24" t="e">
        <f>RANK(#REF!,#REF!,0)</f>
        <v>#REF!</v>
      </c>
      <c r="AF51" s="25"/>
      <c r="AG51" s="26" t="e">
        <f t="shared" si="0"/>
        <v>#REF!</v>
      </c>
      <c r="AI51" s="36" t="s">
        <v>67</v>
      </c>
      <c r="AJ51" s="23" t="e">
        <f>#REF!</f>
        <v>#REF!</v>
      </c>
      <c r="AK51" s="37" t="e">
        <f>#REF!</f>
        <v>#REF!</v>
      </c>
      <c r="AL51" s="38" t="e">
        <f>#REF!-#REF!</f>
        <v>#REF!</v>
      </c>
      <c r="AM51" s="38" t="e">
        <f>#REF!-#REF!</f>
        <v>#REF!</v>
      </c>
      <c r="AN51" s="38" t="e">
        <f>#REF!-#REF!</f>
        <v>#REF!</v>
      </c>
      <c r="AO51" s="38" t="e">
        <f>#REF!-#REF!</f>
        <v>#REF!</v>
      </c>
      <c r="AP51" s="38" t="e">
        <f>#REF!-#REF!</f>
        <v>#REF!</v>
      </c>
      <c r="AQ51" s="38" t="e">
        <f>#REF!-#REF!</f>
        <v>#REF!</v>
      </c>
      <c r="AR51" s="38" t="e">
        <f>#REF!-#REF!</f>
        <v>#REF!</v>
      </c>
      <c r="AS51" s="38" t="e">
        <f>#REF!-#REF!</f>
        <v>#REF!</v>
      </c>
      <c r="AT51" s="38" t="e">
        <f>#REF!-#REF!</f>
        <v>#REF!</v>
      </c>
      <c r="AU51" s="38" t="e">
        <f>#REF!-#REF!</f>
        <v>#REF!</v>
      </c>
      <c r="AV51" s="38" t="e">
        <f>#REF!-#REF!</f>
        <v>#REF!</v>
      </c>
      <c r="AW51" s="38" t="e">
        <f>#REF!-#REF!</f>
        <v>#REF!</v>
      </c>
      <c r="AX51" s="39" t="e">
        <f>#REF!</f>
        <v>#REF!</v>
      </c>
      <c r="AY51" s="25"/>
      <c r="AZ51" s="40" t="e">
        <f t="shared" si="5"/>
        <v>#REF!</v>
      </c>
    </row>
    <row r="52" spans="1:52" x14ac:dyDescent="0.25">
      <c r="A52" s="32" t="s">
        <v>68</v>
      </c>
      <c r="B52" s="33">
        <f>VLOOKUP(A52,'[1]Professionals Historical Data'!$A$1:$Z$53,2,FALSE)</f>
        <v>4641</v>
      </c>
      <c r="C52" s="33">
        <f>VLOOKUP($A52,'[1]Professionals Historical Data'!$A$1:$Z$53,3,FALSE)</f>
        <v>2127</v>
      </c>
      <c r="D52" s="33">
        <f>VLOOKUP($A52,'[1]Professionals Historical Data'!$A$1:$Z$53,4,FALSE)</f>
        <v>3491</v>
      </c>
      <c r="E52" s="33">
        <f>VLOOKUP($A52,'[1]Professionals Historical Data'!$A$1:$Z$53,5,FALSE)</f>
        <v>572</v>
      </c>
      <c r="F52" s="33">
        <f>VLOOKUP($A52,'[1]Professionals Historical Data'!$A$1:$Z$53,6,FALSE)</f>
        <v>579</v>
      </c>
      <c r="G52" s="34">
        <f>VLOOKUP($A52,'[1]Professionals Historical Data'!$A$1:$Z$53,7,FALSE)</f>
        <v>0.23889271150887711</v>
      </c>
      <c r="H52" s="35">
        <f t="shared" si="1"/>
        <v>19</v>
      </c>
      <c r="I52" s="34">
        <f>VLOOKUP($A52,'[1]Professionals Historical Data'!$A$1:$Z$53,13,FALSE)</f>
        <v>0.36</v>
      </c>
      <c r="J52" s="34">
        <f>VLOOKUP($A52,'[1]Professionals Historical Data'!$A$1:$Z$53,19,FALSE)</f>
        <v>0.44</v>
      </c>
      <c r="K52" s="34">
        <f>VLOOKUP($A52,'[1]Professionals Historical Data'!$A$1:$Z$53,25,FALSE)</f>
        <v>0.51971557853910799</v>
      </c>
      <c r="L52" s="34">
        <f>VLOOKUP($A52,'[1]Professionals Historical Data'!$A$1:$Z$53,26,FALSE)</f>
        <v>0.53738418444300795</v>
      </c>
      <c r="M52" s="35">
        <f t="shared" si="2"/>
        <v>33</v>
      </c>
      <c r="N52" s="34">
        <f t="shared" si="3"/>
        <v>0.84183099275362305</v>
      </c>
      <c r="O52" s="34">
        <f t="shared" si="4"/>
        <v>0.22132769191592716</v>
      </c>
      <c r="Q52" s="36" t="s">
        <v>69</v>
      </c>
      <c r="R52" s="23" t="e">
        <f>#REF!</f>
        <v>#REF!</v>
      </c>
      <c r="S52" s="24" t="e">
        <f>RANK(#REF!,#REF!,0)</f>
        <v>#REF!</v>
      </c>
      <c r="T52" s="24" t="e">
        <f>RANK(#REF!,#REF!,0)</f>
        <v>#REF!</v>
      </c>
      <c r="U52" s="24" t="e">
        <f>RANK(#REF!,#REF!,0)</f>
        <v>#REF!</v>
      </c>
      <c r="V52" s="24" t="e">
        <f>RANK(#REF!,#REF!,0)</f>
        <v>#REF!</v>
      </c>
      <c r="W52" s="24" t="e">
        <f>RANK(#REF!,#REF!,0)</f>
        <v>#REF!</v>
      </c>
      <c r="X52" s="24" t="e">
        <f>RANK(#REF!,#REF!,0)</f>
        <v>#REF!</v>
      </c>
      <c r="Y52" s="24" t="e">
        <f>RANK(#REF!,#REF!,0)</f>
        <v>#REF!</v>
      </c>
      <c r="Z52" s="24" t="e">
        <f>RANK(#REF!,#REF!,0)</f>
        <v>#REF!</v>
      </c>
      <c r="AA52" s="24" t="e">
        <f>RANK(#REF!,#REF!,0)</f>
        <v>#REF!</v>
      </c>
      <c r="AB52" s="24" t="e">
        <f>RANK(#REF!,#REF!,0)</f>
        <v>#REF!</v>
      </c>
      <c r="AC52" s="24" t="e">
        <f>RANK(#REF!,#REF!,0)</f>
        <v>#REF!</v>
      </c>
      <c r="AD52" s="24" t="e">
        <f>RANK(#REF!,#REF!,0)</f>
        <v>#REF!</v>
      </c>
      <c r="AE52" s="24" t="e">
        <f>RANK(#REF!,#REF!,0)</f>
        <v>#REF!</v>
      </c>
      <c r="AF52" s="25"/>
      <c r="AG52" s="26" t="e">
        <f t="shared" si="0"/>
        <v>#REF!</v>
      </c>
      <c r="AI52" s="36" t="s">
        <v>68</v>
      </c>
      <c r="AJ52" s="23" t="e">
        <f>#REF!</f>
        <v>#REF!</v>
      </c>
      <c r="AK52" s="37" t="e">
        <f>#REF!</f>
        <v>#REF!</v>
      </c>
      <c r="AL52" s="38" t="e">
        <f>#REF!-#REF!</f>
        <v>#REF!</v>
      </c>
      <c r="AM52" s="38" t="e">
        <f>#REF!-#REF!</f>
        <v>#REF!</v>
      </c>
      <c r="AN52" s="38" t="e">
        <f>#REF!-#REF!</f>
        <v>#REF!</v>
      </c>
      <c r="AO52" s="38" t="e">
        <f>#REF!-#REF!</f>
        <v>#REF!</v>
      </c>
      <c r="AP52" s="38" t="e">
        <f>#REF!-#REF!</f>
        <v>#REF!</v>
      </c>
      <c r="AQ52" s="38" t="e">
        <f>#REF!-#REF!</f>
        <v>#REF!</v>
      </c>
      <c r="AR52" s="38" t="e">
        <f>#REF!-#REF!</f>
        <v>#REF!</v>
      </c>
      <c r="AS52" s="38" t="e">
        <f>#REF!-#REF!</f>
        <v>#REF!</v>
      </c>
      <c r="AT52" s="38" t="e">
        <f>#REF!-#REF!</f>
        <v>#REF!</v>
      </c>
      <c r="AU52" s="38" t="e">
        <f>#REF!-#REF!</f>
        <v>#REF!</v>
      </c>
      <c r="AV52" s="38" t="e">
        <f>#REF!-#REF!</f>
        <v>#REF!</v>
      </c>
      <c r="AW52" s="38" t="e">
        <f>#REF!-#REF!</f>
        <v>#REF!</v>
      </c>
      <c r="AX52" s="39" t="e">
        <f>#REF!</f>
        <v>#REF!</v>
      </c>
      <c r="AY52" s="25"/>
      <c r="AZ52" s="40" t="e">
        <f t="shared" si="5"/>
        <v>#REF!</v>
      </c>
    </row>
    <row r="53" spans="1:52" x14ac:dyDescent="0.25">
      <c r="A53" s="32" t="s">
        <v>69</v>
      </c>
      <c r="B53" s="33">
        <f>VLOOKUP(A53,'[1]Professionals Historical Data'!$A$1:$Z$53,2,FALSE)</f>
        <v>13842</v>
      </c>
      <c r="C53" s="33">
        <f>VLOOKUP($A53,'[1]Professionals Historical Data'!$A$1:$Z$53,3,FALSE)</f>
        <v>5766</v>
      </c>
      <c r="D53" s="33">
        <f>VLOOKUP($A53,'[1]Professionals Historical Data'!$A$1:$Z$53,4,FALSE)</f>
        <v>11073</v>
      </c>
      <c r="E53" s="33">
        <f>VLOOKUP($A53,'[1]Professionals Historical Data'!$A$1:$Z$53,5,FALSE)</f>
        <v>1614</v>
      </c>
      <c r="F53" s="33">
        <f>VLOOKUP($A53,'[1]Professionals Historical Data'!$A$1:$Z$53,6,FALSE)</f>
        <v>1156</v>
      </c>
      <c r="G53" s="34">
        <f>VLOOKUP($A53,'[1]Professionals Historical Data'!$A$1:$Z$53,7,FALSE)</f>
        <v>0.33354053232601871</v>
      </c>
      <c r="H53" s="35">
        <f t="shared" si="1"/>
        <v>7</v>
      </c>
      <c r="I53" s="34">
        <f>VLOOKUP($A53,'[1]Professionals Historical Data'!$A$1:$Z$53,13,FALSE)</f>
        <v>0.51</v>
      </c>
      <c r="J53" s="34">
        <f>VLOOKUP($A53,'[1]Professionals Historical Data'!$A$1:$Z$53,19,FALSE)</f>
        <v>0.65</v>
      </c>
      <c r="K53" s="34">
        <f>VLOOKUP($A53,'[1]Professionals Historical Data'!$A$1:$Z$53,25,FALSE)</f>
        <v>0.76997543707556715</v>
      </c>
      <c r="L53" s="34">
        <f>VLOOKUP($A53,'[1]Professionals Historical Data'!$A$1:$Z$53,26,FALSE)</f>
        <v>0.80039011703511054</v>
      </c>
      <c r="M53" s="35">
        <f t="shared" si="2"/>
        <v>3</v>
      </c>
      <c r="N53" s="34">
        <f t="shared" si="3"/>
        <v>0.94878863887120757</v>
      </c>
      <c r="O53" s="34">
        <f t="shared" si="4"/>
        <v>0.23136941082324694</v>
      </c>
      <c r="Q53" s="36" t="s">
        <v>70</v>
      </c>
      <c r="R53" s="23" t="e">
        <f>#REF!</f>
        <v>#REF!</v>
      </c>
      <c r="S53" s="24" t="e">
        <f>RANK(#REF!,#REF!,0)</f>
        <v>#REF!</v>
      </c>
      <c r="T53" s="24" t="e">
        <f>RANK(#REF!,#REF!,0)</f>
        <v>#REF!</v>
      </c>
      <c r="U53" s="24" t="e">
        <f>RANK(#REF!,#REF!,0)</f>
        <v>#REF!</v>
      </c>
      <c r="V53" s="24" t="e">
        <f>RANK(#REF!,#REF!,0)</f>
        <v>#REF!</v>
      </c>
      <c r="W53" s="24" t="e">
        <f>RANK(#REF!,#REF!,0)</f>
        <v>#REF!</v>
      </c>
      <c r="X53" s="24" t="e">
        <f>RANK(#REF!,#REF!,0)</f>
        <v>#REF!</v>
      </c>
      <c r="Y53" s="24" t="e">
        <f>RANK(#REF!,#REF!,0)</f>
        <v>#REF!</v>
      </c>
      <c r="Z53" s="24" t="e">
        <f>RANK(#REF!,#REF!,0)</f>
        <v>#REF!</v>
      </c>
      <c r="AA53" s="24" t="e">
        <f>RANK(#REF!,#REF!,0)</f>
        <v>#REF!</v>
      </c>
      <c r="AB53" s="24" t="e">
        <f>RANK(#REF!,#REF!,0)</f>
        <v>#REF!</v>
      </c>
      <c r="AC53" s="24" t="e">
        <f>RANK(#REF!,#REF!,0)</f>
        <v>#REF!</v>
      </c>
      <c r="AD53" s="24" t="e">
        <f>RANK(#REF!,#REF!,0)</f>
        <v>#REF!</v>
      </c>
      <c r="AE53" s="24" t="e">
        <f>RANK(#REF!,#REF!,0)</f>
        <v>#REF!</v>
      </c>
      <c r="AF53" s="41"/>
      <c r="AG53" s="26" t="e">
        <f t="shared" si="0"/>
        <v>#REF!</v>
      </c>
      <c r="AI53" s="36" t="s">
        <v>69</v>
      </c>
      <c r="AJ53" s="23" t="e">
        <f>#REF!</f>
        <v>#REF!</v>
      </c>
      <c r="AK53" s="37" t="e">
        <f>#REF!</f>
        <v>#REF!</v>
      </c>
      <c r="AL53" s="38" t="e">
        <f>#REF!-#REF!</f>
        <v>#REF!</v>
      </c>
      <c r="AM53" s="38" t="e">
        <f>#REF!-#REF!</f>
        <v>#REF!</v>
      </c>
      <c r="AN53" s="38" t="e">
        <f>#REF!-#REF!</f>
        <v>#REF!</v>
      </c>
      <c r="AO53" s="38" t="e">
        <f>#REF!-#REF!</f>
        <v>#REF!</v>
      </c>
      <c r="AP53" s="38" t="e">
        <f>#REF!-#REF!</f>
        <v>#REF!</v>
      </c>
      <c r="AQ53" s="38" t="e">
        <f>#REF!-#REF!</f>
        <v>#REF!</v>
      </c>
      <c r="AR53" s="38" t="e">
        <f>#REF!-#REF!</f>
        <v>#REF!</v>
      </c>
      <c r="AS53" s="38" t="e">
        <f>#REF!-#REF!</f>
        <v>#REF!</v>
      </c>
      <c r="AT53" s="38" t="e">
        <f>#REF!-#REF!</f>
        <v>#REF!</v>
      </c>
      <c r="AU53" s="38" t="e">
        <f>#REF!-#REF!</f>
        <v>#REF!</v>
      </c>
      <c r="AV53" s="38" t="e">
        <f>#REF!-#REF!</f>
        <v>#REF!</v>
      </c>
      <c r="AW53" s="38" t="e">
        <f>#REF!-#REF!</f>
        <v>#REF!</v>
      </c>
      <c r="AX53" s="39" t="e">
        <f>#REF!</f>
        <v>#REF!</v>
      </c>
      <c r="AY53" s="25"/>
      <c r="AZ53" s="40" t="e">
        <f t="shared" si="5"/>
        <v>#REF!</v>
      </c>
    </row>
    <row r="54" spans="1:52" x14ac:dyDescent="0.25">
      <c r="A54" s="32" t="s">
        <v>70</v>
      </c>
      <c r="B54" s="33">
        <f>VLOOKUP(A54,'[1]Professionals Historical Data'!$A$1:$Z$53,2,FALSE)</f>
        <v>1296</v>
      </c>
      <c r="C54" s="33">
        <f>VLOOKUP($A54,'[1]Professionals Historical Data'!$A$1:$Z$53,3,FALSE)</f>
        <v>638</v>
      </c>
      <c r="D54" s="33">
        <f>VLOOKUP($A54,'[1]Professionals Historical Data'!$A$1:$Z$53,4,FALSE)</f>
        <v>940</v>
      </c>
      <c r="E54" s="33">
        <f>VLOOKUP($A54,'[1]Professionals Historical Data'!$A$1:$Z$53,5,FALSE)</f>
        <v>185</v>
      </c>
      <c r="F54" s="33">
        <f>VLOOKUP($A54,'[1]Professionals Historical Data'!$A$1:$Z$53,6,FALSE)</f>
        <v>173</v>
      </c>
      <c r="G54" s="34">
        <f>VLOOKUP($A54,'[1]Professionals Historical Data'!$A$1:$Z$53,7,FALSE)</f>
        <v>0.10688554292274004</v>
      </c>
      <c r="H54" s="35">
        <f t="shared" si="1"/>
        <v>51</v>
      </c>
      <c r="I54" s="34">
        <f>VLOOKUP($A54,'[1]Professionals Historical Data'!$A$1:$Z$53,13,FALSE)</f>
        <v>0.2</v>
      </c>
      <c r="J54" s="34">
        <f>VLOOKUP($A54,'[1]Professionals Historical Data'!$A$1:$Z$53,19,FALSE)</f>
        <v>0.28000000000000003</v>
      </c>
      <c r="K54" s="34">
        <f>VLOOKUP($A54,'[1]Professionals Historical Data'!$A$1:$Z$53,25,FALSE)</f>
        <v>0.39506172839506171</v>
      </c>
      <c r="L54" s="34">
        <f>VLOOKUP($A54,'[1]Professionals Historical Data'!$A$1:$Z$53,26,FALSE)</f>
        <v>0.41666666666666669</v>
      </c>
      <c r="M54" s="35">
        <f t="shared" si="2"/>
        <v>49</v>
      </c>
      <c r="N54" s="34">
        <f t="shared" si="3"/>
        <v>1.6196246222222224</v>
      </c>
      <c r="O54" s="34">
        <f t="shared" si="4"/>
        <v>0.48809523809523803</v>
      </c>
      <c r="Q54" s="42"/>
      <c r="R54" s="43"/>
      <c r="S54" s="43"/>
      <c r="T54" s="43"/>
      <c r="U54" s="43"/>
      <c r="V54" s="43"/>
      <c r="W54" s="43"/>
      <c r="X54" s="43"/>
      <c r="Y54" s="43"/>
      <c r="Z54" s="43"/>
      <c r="AA54" s="43"/>
      <c r="AB54" s="43"/>
      <c r="AC54" s="43"/>
      <c r="AD54" s="43"/>
      <c r="AE54" s="43"/>
      <c r="AF54" s="43"/>
      <c r="AG54" s="44"/>
      <c r="AI54" s="36" t="s">
        <v>70</v>
      </c>
      <c r="AJ54" s="23" t="e">
        <f>#REF!</f>
        <v>#REF!</v>
      </c>
      <c r="AK54" s="37" t="e">
        <f>#REF!</f>
        <v>#REF!</v>
      </c>
      <c r="AL54" s="38" t="e">
        <f>#REF!-#REF!</f>
        <v>#REF!</v>
      </c>
      <c r="AM54" s="38" t="e">
        <f>#REF!-#REF!</f>
        <v>#REF!</v>
      </c>
      <c r="AN54" s="38" t="e">
        <f>#REF!-#REF!</f>
        <v>#REF!</v>
      </c>
      <c r="AO54" s="38" t="e">
        <f>#REF!-#REF!</f>
        <v>#REF!</v>
      </c>
      <c r="AP54" s="38" t="e">
        <f>#REF!-#REF!</f>
        <v>#REF!</v>
      </c>
      <c r="AQ54" s="38" t="e">
        <f>#REF!-#REF!</f>
        <v>#REF!</v>
      </c>
      <c r="AR54" s="38" t="e">
        <f>#REF!-#REF!</f>
        <v>#REF!</v>
      </c>
      <c r="AS54" s="38" t="e">
        <f>#REF!-#REF!</f>
        <v>#REF!</v>
      </c>
      <c r="AT54" s="38" t="e">
        <f>#REF!-#REF!</f>
        <v>#REF!</v>
      </c>
      <c r="AU54" s="38" t="e">
        <f>#REF!-#REF!</f>
        <v>#REF!</v>
      </c>
      <c r="AV54" s="38" t="e">
        <f>#REF!-#REF!</f>
        <v>#REF!</v>
      </c>
      <c r="AW54" s="38" t="e">
        <f>#REF!-#REF!</f>
        <v>#REF!</v>
      </c>
      <c r="AX54" s="39" t="e">
        <f>#REF!</f>
        <v>#REF!</v>
      </c>
      <c r="AY54" s="41"/>
      <c r="AZ54" s="40" t="e">
        <f t="shared" si="5"/>
        <v>#REF!</v>
      </c>
    </row>
    <row r="55" spans="1:52" ht="15.75" thickBot="1" x14ac:dyDescent="0.3">
      <c r="A55" s="45" t="s">
        <v>71</v>
      </c>
      <c r="B55" s="46"/>
      <c r="C55" s="46"/>
      <c r="D55" s="46"/>
      <c r="E55" s="46"/>
      <c r="F55" s="46"/>
      <c r="G55" s="46"/>
      <c r="H55" s="46"/>
      <c r="I55" s="46"/>
      <c r="J55" s="46"/>
      <c r="K55" s="46"/>
      <c r="L55" s="46"/>
      <c r="M55" s="46"/>
      <c r="N55" s="46"/>
      <c r="O55" s="47"/>
      <c r="Q55" s="45" t="s">
        <v>71</v>
      </c>
      <c r="R55" s="46"/>
      <c r="S55" s="46"/>
      <c r="T55" s="46"/>
      <c r="U55" s="46"/>
      <c r="V55" s="46"/>
      <c r="W55" s="46"/>
      <c r="X55" s="46"/>
      <c r="Y55" s="46"/>
      <c r="Z55" s="46"/>
      <c r="AA55" s="46"/>
      <c r="AB55" s="46"/>
      <c r="AC55" s="46"/>
      <c r="AD55" s="46"/>
      <c r="AE55" s="46"/>
      <c r="AF55" s="46"/>
      <c r="AG55" s="47"/>
      <c r="AI55" s="45" t="s">
        <v>71</v>
      </c>
      <c r="AJ55" s="46"/>
      <c r="AK55" s="46"/>
      <c r="AL55" s="46"/>
      <c r="AM55" s="46"/>
      <c r="AN55" s="46"/>
      <c r="AO55" s="46"/>
      <c r="AP55" s="46"/>
      <c r="AQ55" s="46"/>
      <c r="AR55" s="46"/>
      <c r="AS55" s="46"/>
      <c r="AT55" s="46"/>
      <c r="AU55" s="46"/>
      <c r="AV55" s="46"/>
      <c r="AW55" s="46"/>
      <c r="AX55" s="46"/>
      <c r="AY55" s="46"/>
      <c r="AZ55" s="47"/>
    </row>
    <row r="56" spans="1:52" ht="108.75" customHeight="1" thickTop="1" x14ac:dyDescent="0.25">
      <c r="A56" s="48" t="s">
        <v>72</v>
      </c>
      <c r="B56" s="48"/>
      <c r="C56" s="48"/>
      <c r="D56" s="48"/>
      <c r="E56" s="48"/>
      <c r="F56" s="48"/>
      <c r="G56" s="48"/>
      <c r="H56" s="48"/>
      <c r="I56" s="48"/>
      <c r="J56" s="48"/>
      <c r="K56" s="48"/>
      <c r="L56" s="48"/>
      <c r="M56" s="48"/>
      <c r="N56" s="48"/>
      <c r="O56" s="48"/>
      <c r="P56" t="s">
        <v>73</v>
      </c>
      <c r="Q56" s="49" t="s">
        <v>74</v>
      </c>
      <c r="R56" s="49"/>
      <c r="S56" s="49"/>
      <c r="T56" s="49"/>
      <c r="U56" s="49"/>
      <c r="V56" s="49"/>
      <c r="W56" s="49"/>
      <c r="X56" s="49"/>
      <c r="Y56" s="49"/>
      <c r="Z56" s="49"/>
      <c r="AA56" s="49"/>
      <c r="AB56" s="49"/>
      <c r="AC56" s="49"/>
      <c r="AD56" s="49"/>
      <c r="AE56" s="49"/>
      <c r="AF56" s="49"/>
      <c r="AG56" s="49"/>
      <c r="AI56" s="49" t="s">
        <v>75</v>
      </c>
      <c r="AJ56" s="49"/>
      <c r="AK56" s="49"/>
      <c r="AL56" s="49"/>
      <c r="AM56" s="49"/>
      <c r="AN56" s="49"/>
      <c r="AO56" s="49"/>
      <c r="AP56" s="49"/>
      <c r="AQ56" s="49"/>
      <c r="AR56" s="49"/>
      <c r="AS56" s="49"/>
      <c r="AT56" s="49"/>
      <c r="AU56" s="49"/>
      <c r="AV56" s="49"/>
      <c r="AW56" s="49"/>
      <c r="AX56" s="49"/>
      <c r="AY56" s="49"/>
      <c r="AZ56" s="49"/>
    </row>
    <row r="57" spans="1:52" x14ac:dyDescent="0.25">
      <c r="A57" s="50"/>
      <c r="B57" s="50"/>
      <c r="C57" s="50"/>
      <c r="D57" s="50"/>
      <c r="E57" s="50"/>
      <c r="F57" s="50"/>
      <c r="G57" s="50"/>
      <c r="H57" s="50"/>
      <c r="I57" s="50"/>
      <c r="J57" s="50"/>
      <c r="K57" s="50"/>
      <c r="L57" s="50"/>
      <c r="M57" s="50"/>
      <c r="N57" s="50"/>
      <c r="O57" s="50"/>
    </row>
    <row r="58" spans="1:52" x14ac:dyDescent="0.25">
      <c r="A58" s="50"/>
      <c r="B58" s="50"/>
      <c r="C58" s="50"/>
      <c r="D58" s="50"/>
      <c r="E58" s="50"/>
      <c r="F58" s="50"/>
      <c r="G58" s="50"/>
      <c r="H58" s="50"/>
      <c r="I58" s="50"/>
      <c r="J58" s="50"/>
      <c r="K58" s="50"/>
      <c r="L58" s="50"/>
      <c r="M58" s="50"/>
      <c r="N58" s="50"/>
      <c r="O58" s="50"/>
    </row>
  </sheetData>
  <mergeCells count="8">
    <mergeCell ref="A57:O57"/>
    <mergeCell ref="A58:O58"/>
    <mergeCell ref="A1:O1"/>
    <mergeCell ref="Q1:AG1"/>
    <mergeCell ref="AI1:AZ1"/>
    <mergeCell ref="A56:O56"/>
    <mergeCell ref="Q56:AG56"/>
    <mergeCell ref="AI56:AZ56"/>
  </mergeCells>
  <conditionalFormatting sqref="O4:O54">
    <cfRule type="colorScale" priority="15">
      <colorScale>
        <cfvo type="min"/>
        <cfvo type="percentile" val="50"/>
        <cfvo type="max"/>
        <color rgb="FFF8696B"/>
        <color rgb="FFFFEB84"/>
        <color rgb="FF63BE7B"/>
      </colorScale>
    </cfRule>
  </conditionalFormatting>
  <conditionalFormatting sqref="I4:L54">
    <cfRule type="colorScale" priority="14">
      <colorScale>
        <cfvo type="min"/>
        <cfvo type="percentile" val="50"/>
        <cfvo type="max"/>
        <color rgb="FFF8696B"/>
        <color rgb="FFFFEB84"/>
        <color rgb="FF63BE7B"/>
      </colorScale>
    </cfRule>
  </conditionalFormatting>
  <conditionalFormatting sqref="I4:L54">
    <cfRule type="colorScale" priority="13">
      <colorScale>
        <cfvo type="min"/>
        <cfvo type="percentile" val="50"/>
        <cfvo type="max"/>
        <color rgb="FFF8696B"/>
        <color rgb="FFFFEB84"/>
        <color rgb="FF63BE7B"/>
      </colorScale>
    </cfRule>
  </conditionalFormatting>
  <conditionalFormatting sqref="I4:L54">
    <cfRule type="colorScale" priority="12">
      <colorScale>
        <cfvo type="min"/>
        <cfvo type="percentile" val="50"/>
        <cfvo type="max"/>
        <color rgb="FFF8696B"/>
        <color rgb="FFFFEB84"/>
        <color rgb="FF63BE7B"/>
      </colorScale>
    </cfRule>
  </conditionalFormatting>
  <conditionalFormatting sqref="I4:L54">
    <cfRule type="colorScale" priority="11">
      <colorScale>
        <cfvo type="min"/>
        <cfvo type="percentile" val="50"/>
        <cfvo type="max"/>
        <color rgb="FFF8696B"/>
        <color rgb="FFFFEB84"/>
        <color rgb="FF63BE7B"/>
      </colorScale>
    </cfRule>
  </conditionalFormatting>
  <conditionalFormatting sqref="J4:J54">
    <cfRule type="colorScale" priority="10">
      <colorScale>
        <cfvo type="min"/>
        <cfvo type="percentile" val="50"/>
        <cfvo type="max"/>
        <color rgb="FFF8696B"/>
        <color rgb="FFFFEB84"/>
        <color rgb="FF63BE7B"/>
      </colorScale>
    </cfRule>
  </conditionalFormatting>
  <conditionalFormatting sqref="K4:K54">
    <cfRule type="colorScale" priority="9">
      <colorScale>
        <cfvo type="min"/>
        <cfvo type="percentile" val="50"/>
        <cfvo type="max"/>
        <color rgb="FFF8696B"/>
        <color rgb="FFFFEB84"/>
        <color rgb="FF63BE7B"/>
      </colorScale>
    </cfRule>
  </conditionalFormatting>
  <conditionalFormatting sqref="L4:L54">
    <cfRule type="colorScale" priority="8">
      <colorScale>
        <cfvo type="min"/>
        <cfvo type="percentile" val="50"/>
        <cfvo type="max"/>
        <color rgb="FFF8696B"/>
        <color rgb="FFFFEB84"/>
        <color rgb="FF63BE7B"/>
      </colorScale>
    </cfRule>
  </conditionalFormatting>
  <conditionalFormatting sqref="G4:G54">
    <cfRule type="colorScale" priority="7">
      <colorScale>
        <cfvo type="min"/>
        <cfvo type="percentile" val="50"/>
        <cfvo type="max"/>
        <color rgb="FFF8696B"/>
        <color rgb="FFFFEB84"/>
        <color rgb="FF63BE7B"/>
      </colorScale>
    </cfRule>
  </conditionalFormatting>
  <conditionalFormatting sqref="G4:G54">
    <cfRule type="colorScale" priority="6">
      <colorScale>
        <cfvo type="min"/>
        <cfvo type="percentile" val="50"/>
        <cfvo type="max"/>
        <color rgb="FFF8696B"/>
        <color rgb="FFFFEB84"/>
        <color rgb="FF63BE7B"/>
      </colorScale>
    </cfRule>
  </conditionalFormatting>
  <conditionalFormatting sqref="G4:G54">
    <cfRule type="colorScale" priority="5">
      <colorScale>
        <cfvo type="min"/>
        <cfvo type="percentile" val="50"/>
        <cfvo type="max"/>
        <color rgb="FFF8696B"/>
        <color rgb="FFFFEB84"/>
        <color rgb="FF63BE7B"/>
      </colorScale>
    </cfRule>
  </conditionalFormatting>
  <conditionalFormatting sqref="N4:N54">
    <cfRule type="colorScale" priority="1">
      <colorScale>
        <cfvo type="min"/>
        <cfvo type="percentile" val="50"/>
        <cfvo type="max"/>
        <color rgb="FFF8696B"/>
        <color rgb="FFFFEB84"/>
        <color rgb="FF63BE7B"/>
      </colorScale>
    </cfRule>
  </conditionalFormatting>
  <conditionalFormatting sqref="N4:N54">
    <cfRule type="colorScale" priority="2">
      <colorScale>
        <cfvo type="min"/>
        <cfvo type="percentile" val="50"/>
        <cfvo type="max"/>
        <color rgb="FFF8696B"/>
        <color rgb="FFFFEB84"/>
        <color rgb="FF63BE7B"/>
      </colorScale>
    </cfRule>
  </conditionalFormatting>
  <conditionalFormatting sqref="N4:N54">
    <cfRule type="colorScale" priority="3">
      <colorScale>
        <cfvo type="min"/>
        <cfvo type="percentile" val="50"/>
        <cfvo type="max"/>
        <color rgb="FFF8696B"/>
        <color rgb="FFFFEB84"/>
        <color rgb="FF63BE7B"/>
      </colorScale>
    </cfRule>
  </conditionalFormatting>
  <conditionalFormatting sqref="N4:N54">
    <cfRule type="colorScale" priority="4">
      <colorScale>
        <cfvo type="min"/>
        <cfvo type="percentile" val="50"/>
        <cfvo type="max"/>
        <color rgb="FFF8696B"/>
        <color rgb="FFFFEB84"/>
        <color rgb="FF63BE7B"/>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8"/>
  <sheetViews>
    <sheetView workbookViewId="0">
      <selection sqref="A1:P1"/>
    </sheetView>
  </sheetViews>
  <sheetFormatPr defaultRowHeight="15" x14ac:dyDescent="0.25"/>
  <cols>
    <col min="1" max="1" width="17.5703125" customWidth="1"/>
    <col min="2" max="2" width="10" customWidth="1"/>
    <col min="3" max="3" width="9.5703125" customWidth="1"/>
    <col min="4" max="5" width="7.28515625" customWidth="1"/>
    <col min="6" max="6" width="7.5703125" customWidth="1"/>
    <col min="7" max="7" width="8.140625" customWidth="1"/>
    <col min="8" max="8" width="6.7109375" customWidth="1"/>
    <col min="9" max="9" width="6.42578125" customWidth="1"/>
    <col min="10" max="10" width="6.28515625" bestFit="1" customWidth="1"/>
    <col min="11" max="11" width="6.140625" bestFit="1" customWidth="1"/>
    <col min="12" max="12" width="6.85546875" customWidth="1"/>
    <col min="13" max="14" width="6.28515625" bestFit="1" customWidth="1"/>
    <col min="15" max="16" width="7.5703125" customWidth="1"/>
    <col min="18" max="18" width="19.42578125" hidden="1" customWidth="1"/>
    <col min="19" max="19" width="13.28515625" hidden="1" customWidth="1"/>
    <col min="20" max="20" width="6.5703125" hidden="1" customWidth="1"/>
    <col min="21" max="21" width="6.140625" hidden="1" customWidth="1"/>
    <col min="22" max="22" width="6.85546875" hidden="1" customWidth="1"/>
    <col min="23" max="23" width="6.42578125" hidden="1" customWidth="1"/>
    <col min="24" max="24" width="6.140625" hidden="1" customWidth="1"/>
    <col min="25" max="26" width="6.42578125" hidden="1" customWidth="1"/>
    <col min="27" max="27" width="5.7109375" hidden="1" customWidth="1"/>
    <col min="28" max="28" width="6" hidden="1" customWidth="1"/>
    <col min="29" max="29" width="6.28515625" hidden="1" customWidth="1"/>
    <col min="30" max="31" width="6.140625" hidden="1" customWidth="1"/>
    <col min="32" max="32" width="7.28515625" hidden="1" customWidth="1"/>
    <col min="33" max="33" width="2.28515625" hidden="1" customWidth="1"/>
    <col min="34" max="34" width="5.7109375" hidden="1" customWidth="1"/>
    <col min="35" max="35" width="0" hidden="1" customWidth="1"/>
    <col min="36" max="36" width="19" hidden="1" customWidth="1"/>
    <col min="37" max="37" width="10.7109375" hidden="1" customWidth="1"/>
    <col min="38" max="38" width="6" hidden="1" customWidth="1"/>
    <col min="39" max="39" width="5.5703125" hidden="1" customWidth="1"/>
    <col min="40" max="40" width="5.85546875" hidden="1" customWidth="1"/>
    <col min="41" max="41" width="6.140625" hidden="1" customWidth="1"/>
    <col min="42" max="42" width="6.28515625" hidden="1" customWidth="1"/>
    <col min="43" max="44" width="6.42578125" hidden="1" customWidth="1"/>
    <col min="45" max="45" width="5.7109375" hidden="1" customWidth="1"/>
    <col min="46" max="46" width="6" hidden="1" customWidth="1"/>
    <col min="47" max="47" width="5.85546875" hidden="1" customWidth="1"/>
    <col min="48" max="49" width="6.140625" hidden="1" customWidth="1"/>
    <col min="50" max="50" width="6.7109375" hidden="1" customWidth="1"/>
    <col min="51" max="51" width="6" hidden="1" customWidth="1"/>
    <col min="52" max="52" width="2.5703125" hidden="1" customWidth="1"/>
    <col min="53" max="53" width="5.7109375" hidden="1" customWidth="1"/>
  </cols>
  <sheetData>
    <row r="1" spans="1:53" ht="17.25" x14ac:dyDescent="0.3">
      <c r="A1" s="51" t="s">
        <v>76</v>
      </c>
      <c r="B1" s="52"/>
      <c r="C1" s="52"/>
      <c r="D1" s="52"/>
      <c r="E1" s="52"/>
      <c r="F1" s="52"/>
      <c r="G1" s="52"/>
      <c r="H1" s="52"/>
      <c r="I1" s="52"/>
      <c r="J1" s="52"/>
      <c r="K1" s="52"/>
      <c r="L1" s="52"/>
      <c r="M1" s="52"/>
      <c r="N1" s="52"/>
      <c r="O1" s="52"/>
      <c r="P1" s="52"/>
      <c r="R1" s="53" t="s">
        <v>77</v>
      </c>
      <c r="S1" s="54"/>
      <c r="T1" s="54"/>
      <c r="U1" s="54"/>
      <c r="V1" s="54"/>
      <c r="W1" s="54"/>
      <c r="X1" s="54"/>
      <c r="Y1" s="54"/>
      <c r="Z1" s="54"/>
      <c r="AA1" s="54"/>
      <c r="AB1" s="54"/>
      <c r="AC1" s="54"/>
      <c r="AD1" s="54"/>
      <c r="AE1" s="54"/>
      <c r="AF1" s="54"/>
      <c r="AG1" s="54"/>
      <c r="AH1" s="54"/>
      <c r="AJ1" s="53" t="s">
        <v>78</v>
      </c>
      <c r="AK1" s="54"/>
      <c r="AL1" s="54"/>
      <c r="AM1" s="54"/>
      <c r="AN1" s="54"/>
      <c r="AO1" s="54"/>
      <c r="AP1" s="54"/>
      <c r="AQ1" s="54"/>
      <c r="AR1" s="54"/>
      <c r="AS1" s="54"/>
      <c r="AT1" s="54"/>
      <c r="AU1" s="54"/>
      <c r="AV1" s="54"/>
      <c r="AW1" s="54"/>
      <c r="AX1" s="54"/>
      <c r="AY1" s="54"/>
      <c r="AZ1" s="54"/>
      <c r="BA1" s="54"/>
    </row>
    <row r="2" spans="1:53" ht="45" customHeight="1" thickBot="1" x14ac:dyDescent="0.3">
      <c r="A2" s="55" t="s">
        <v>3</v>
      </c>
      <c r="B2" s="55" t="s">
        <v>79</v>
      </c>
      <c r="C2" s="56" t="s">
        <v>80</v>
      </c>
      <c r="D2" s="56" t="s">
        <v>81</v>
      </c>
      <c r="E2" s="56" t="s">
        <v>82</v>
      </c>
      <c r="F2" s="56" t="s">
        <v>83</v>
      </c>
      <c r="G2" s="56" t="s">
        <v>84</v>
      </c>
      <c r="H2" s="11" t="s">
        <v>9</v>
      </c>
      <c r="I2" s="56" t="s">
        <v>10</v>
      </c>
      <c r="J2" s="11" t="s">
        <v>11</v>
      </c>
      <c r="K2" s="11" t="s">
        <v>12</v>
      </c>
      <c r="L2" s="11" t="s">
        <v>85</v>
      </c>
      <c r="M2" s="11" t="s">
        <v>86</v>
      </c>
      <c r="N2" s="56" t="s">
        <v>10</v>
      </c>
      <c r="O2" s="11" t="s">
        <v>15</v>
      </c>
      <c r="P2" s="56" t="s">
        <v>16</v>
      </c>
      <c r="R2" s="9" t="s">
        <v>3</v>
      </c>
      <c r="S2" s="55" t="s">
        <v>87</v>
      </c>
      <c r="T2" s="11" t="e">
        <f>#REF!</f>
        <v>#REF!</v>
      </c>
      <c r="U2" s="11" t="e">
        <f>#REF!</f>
        <v>#REF!</v>
      </c>
      <c r="V2" s="11" t="e">
        <f>#REF!</f>
        <v>#REF!</v>
      </c>
      <c r="W2" s="11" t="e">
        <f>#REF!</f>
        <v>#REF!</v>
      </c>
      <c r="X2" s="11" t="e">
        <f>#REF!</f>
        <v>#REF!</v>
      </c>
      <c r="Y2" s="11" t="e">
        <f>#REF!</f>
        <v>#REF!</v>
      </c>
      <c r="Z2" s="11" t="e">
        <f>#REF!</f>
        <v>#REF!</v>
      </c>
      <c r="AA2" s="11" t="e">
        <f>#REF!</f>
        <v>#REF!</v>
      </c>
      <c r="AB2" s="11" t="e">
        <f>#REF!</f>
        <v>#REF!</v>
      </c>
      <c r="AC2" s="11" t="e">
        <f>#REF!</f>
        <v>#REF!</v>
      </c>
      <c r="AD2" s="11" t="e">
        <f>#REF!</f>
        <v>#REF!</v>
      </c>
      <c r="AE2" s="11" t="e">
        <f>#REF!</f>
        <v>#REF!</v>
      </c>
      <c r="AF2" s="11" t="e">
        <f>#REF!</f>
        <v>#REF!</v>
      </c>
      <c r="AG2" s="12"/>
      <c r="AH2" s="13" t="s">
        <v>88</v>
      </c>
      <c r="AJ2" s="9" t="s">
        <v>3</v>
      </c>
      <c r="AK2" s="55" t="s">
        <v>87</v>
      </c>
      <c r="AL2" s="14" t="e">
        <f>#REF!</f>
        <v>#REF!</v>
      </c>
      <c r="AM2" s="11" t="e">
        <f>#REF!</f>
        <v>#REF!</v>
      </c>
      <c r="AN2" s="11" t="e">
        <f>#REF!</f>
        <v>#REF!</v>
      </c>
      <c r="AO2" s="11" t="e">
        <f>#REF!</f>
        <v>#REF!</v>
      </c>
      <c r="AP2" s="11" t="e">
        <f>#REF!</f>
        <v>#REF!</v>
      </c>
      <c r="AQ2" s="11" t="e">
        <f>#REF!</f>
        <v>#REF!</v>
      </c>
      <c r="AR2" s="11" t="e">
        <f>#REF!</f>
        <v>#REF!</v>
      </c>
      <c r="AS2" s="11" t="e">
        <f>#REF!</f>
        <v>#REF!</v>
      </c>
      <c r="AT2" s="11" t="e">
        <f>#REF!</f>
        <v>#REF!</v>
      </c>
      <c r="AU2" s="11" t="e">
        <f>#REF!</f>
        <v>#REF!</v>
      </c>
      <c r="AV2" s="11" t="e">
        <f>#REF!</f>
        <v>#REF!</v>
      </c>
      <c r="AW2" s="11" t="e">
        <f>#REF!</f>
        <v>#REF!</v>
      </c>
      <c r="AX2" s="11" t="e">
        <f>#REF!</f>
        <v>#REF!</v>
      </c>
      <c r="AY2" s="15" t="e">
        <f>#REF!</f>
        <v>#REF!</v>
      </c>
      <c r="AZ2" s="12"/>
      <c r="BA2" s="16" t="s">
        <v>88</v>
      </c>
    </row>
    <row r="3" spans="1:53" x14ac:dyDescent="0.25">
      <c r="A3" s="57" t="s">
        <v>19</v>
      </c>
      <c r="B3" s="58">
        <f>VLOOKUP($A3,'[1]Hospitals Historical Data'!$A$1:$AB$53,2,FALSE)</f>
        <v>4820</v>
      </c>
      <c r="C3" s="58">
        <f>VLOOKUP($A3,'[1]Hospitals Historical Data'!$A$1:$AB$53,3,FALSE)</f>
        <v>3392</v>
      </c>
      <c r="D3" s="58">
        <f>VLOOKUP($A3,'[1]Hospitals Historical Data'!$A$1:$AB$53,4,FALSE)</f>
        <v>2540</v>
      </c>
      <c r="E3" s="58">
        <f>VLOOKUP($A3,'[1]Hospitals Historical Data'!$A$1:$AB$53,5,FALSE)</f>
        <v>852</v>
      </c>
      <c r="F3" s="58">
        <f>VLOOKUP($A3,'[1]Hospitals Historical Data'!$A$1:$AB$53,6,FALSE)</f>
        <v>1331</v>
      </c>
      <c r="G3" s="58">
        <f>VLOOKUP($A3,'[1]Hospitals Historical Data'!$A$1:$AB$53,7,FALSE)</f>
        <v>97</v>
      </c>
      <c r="H3" s="59">
        <f>VLOOKUP($A3,'[1]Hospitals Historical Data'!$A$1:$AB$53,8,FALSE)</f>
        <v>0.64</v>
      </c>
      <c r="I3" s="59"/>
      <c r="J3" s="59">
        <f>VLOOKUP($A3,'[1]Hospitals Historical Data'!$A$1:$AB$53,14,FALSE)</f>
        <v>0.82</v>
      </c>
      <c r="K3" s="59">
        <f>VLOOKUP($A3,'[1]Hospitals Historical Data'!$A$1:$AB$53,20,FALSE)</f>
        <v>0.9</v>
      </c>
      <c r="L3" s="59">
        <f>VLOOKUP($A3,'[1]Hospitals Historical Data'!$A$1:$AB$53,26,FALSE)</f>
        <v>0.93</v>
      </c>
      <c r="M3" s="59">
        <f>VLOOKUP($A3,'[1]Hospitals Historical Data'!$A$1:$AB$53,28,FALSE)</f>
        <v>0.94398340248962653</v>
      </c>
      <c r="N3" s="59"/>
      <c r="O3" s="59">
        <f>(K3-H3)/H3</f>
        <v>0.40625</v>
      </c>
      <c r="P3" s="59">
        <f>(M3-K3)/K3</f>
        <v>4.8870447210696125E-2</v>
      </c>
      <c r="R3" s="22" t="s">
        <v>20</v>
      </c>
      <c r="S3" s="60">
        <v>92</v>
      </c>
      <c r="T3" s="24" t="e">
        <f>RANK(#REF!,#REF!,0)</f>
        <v>#REF!</v>
      </c>
      <c r="U3" s="24" t="e">
        <f>RANK(#REF!,#REF!,0)</f>
        <v>#REF!</v>
      </c>
      <c r="V3" s="24" t="e">
        <f>RANK(#REF!,#REF!,0)</f>
        <v>#REF!</v>
      </c>
      <c r="W3" s="24" t="e">
        <f>RANK(#REF!,#REF!,0)</f>
        <v>#REF!</v>
      </c>
      <c r="X3" s="24" t="e">
        <f>RANK(#REF!,#REF!,0)</f>
        <v>#REF!</v>
      </c>
      <c r="Y3" s="24" t="e">
        <f>RANK(#REF!,#REF!,0)</f>
        <v>#REF!</v>
      </c>
      <c r="Z3" s="24" t="e">
        <f>RANK(#REF!,#REF!,0)</f>
        <v>#REF!</v>
      </c>
      <c r="AA3" s="24" t="e">
        <f>RANK(#REF!,#REF!,0)</f>
        <v>#REF!</v>
      </c>
      <c r="AB3" s="24" t="e">
        <f>RANK(#REF!,#REF!,0)</f>
        <v>#REF!</v>
      </c>
      <c r="AC3" s="24" t="e">
        <f>RANK(#REF!,#REF!,0)</f>
        <v>#REF!</v>
      </c>
      <c r="AD3" s="24" t="e">
        <f>RANK(#REF!,#REF!,0)</f>
        <v>#REF!</v>
      </c>
      <c r="AE3" s="24" t="e">
        <f>RANK(#REF!,#REF!,0)</f>
        <v>#REF!</v>
      </c>
      <c r="AF3" s="24" t="e">
        <f>RANK(#REF!,#REF!,0)</f>
        <v>#REF!</v>
      </c>
      <c r="AG3" s="25"/>
      <c r="AH3" s="26" t="e">
        <f>T3-AF3</f>
        <v>#REF!</v>
      </c>
      <c r="AJ3" s="27" t="s">
        <v>19</v>
      </c>
      <c r="AK3" s="61">
        <v>4893</v>
      </c>
      <c r="AL3" s="29" t="e">
        <f>#REF!</f>
        <v>#REF!</v>
      </c>
      <c r="AM3" s="29" t="e">
        <f>#REF!-#REF!</f>
        <v>#REF!</v>
      </c>
      <c r="AN3" s="29" t="e">
        <f>#REF!-#REF!</f>
        <v>#REF!</v>
      </c>
      <c r="AO3" s="29" t="e">
        <f>#REF!-#REF!</f>
        <v>#REF!</v>
      </c>
      <c r="AP3" s="29" t="e">
        <f>#REF!-#REF!</f>
        <v>#REF!</v>
      </c>
      <c r="AQ3" s="29" t="e">
        <f>#REF!-#REF!</f>
        <v>#REF!</v>
      </c>
      <c r="AR3" s="29" t="e">
        <f>#REF!-#REF!</f>
        <v>#REF!</v>
      </c>
      <c r="AS3" s="29" t="e">
        <f>#REF!-#REF!</f>
        <v>#REF!</v>
      </c>
      <c r="AT3" s="29" t="e">
        <f>#REF!-#REF!</f>
        <v>#REF!</v>
      </c>
      <c r="AU3" s="29" t="e">
        <f>#REF!-#REF!</f>
        <v>#REF!</v>
      </c>
      <c r="AV3" s="29" t="e">
        <f>#REF!-#REF!</f>
        <v>#REF!</v>
      </c>
      <c r="AW3" s="29" t="e">
        <f>#REF!-#REF!</f>
        <v>#REF!</v>
      </c>
      <c r="AX3" s="29" t="e">
        <f>#REF!-#REF!</f>
        <v>#REF!</v>
      </c>
      <c r="AY3" s="29" t="e">
        <f>#REF!</f>
        <v>#REF!</v>
      </c>
      <c r="AZ3" s="30"/>
      <c r="BA3" s="62" t="e">
        <f>AY3-AL3</f>
        <v>#REF!</v>
      </c>
    </row>
    <row r="4" spans="1:53" x14ac:dyDescent="0.25">
      <c r="A4" s="32" t="s">
        <v>20</v>
      </c>
      <c r="B4" s="63">
        <f>VLOOKUP($A4,'[1]Hospitals Historical Data'!$A$1:$AB$53,2,FALSE)</f>
        <v>89</v>
      </c>
      <c r="C4" s="63">
        <f>VLOOKUP($A4,'[1]Hospitals Historical Data'!$A$1:$AB$53,3,FALSE)</f>
        <v>84</v>
      </c>
      <c r="D4" s="63">
        <f>VLOOKUP($A4,'[1]Hospitals Historical Data'!$A$1:$AB$53,4,FALSE)</f>
        <v>47</v>
      </c>
      <c r="E4" s="63">
        <f>VLOOKUP($A4,'[1]Hospitals Historical Data'!$A$1:$AB$53,5,FALSE)</f>
        <v>37</v>
      </c>
      <c r="F4" s="63">
        <f>VLOOKUP($A4,'[1]Hospitals Historical Data'!$A$1:$AB$53,6,FALSE)</f>
        <v>3</v>
      </c>
      <c r="G4" s="63">
        <f>VLOOKUP($A4,'[1]Hospitals Historical Data'!$A$1:$AB$53,7,FALSE)</f>
        <v>2</v>
      </c>
      <c r="H4" s="64">
        <f>VLOOKUP($A4,'[1]Hospitals Historical Data'!$A$1:$AB$53,8,FALSE)</f>
        <v>0.82</v>
      </c>
      <c r="I4" s="65">
        <f t="shared" ref="I4:I54" si="0">RANK(H4,H$4:H$54,0)</f>
        <v>8</v>
      </c>
      <c r="J4" s="64">
        <f>VLOOKUP($A4,'[1]Hospitals Historical Data'!$A$1:$AB$53,14,FALSE)</f>
        <v>0.92</v>
      </c>
      <c r="K4" s="64">
        <f>VLOOKUP($A4,'[1]Hospitals Historical Data'!$A$1:$AB$53,20,FALSE)</f>
        <v>0.94</v>
      </c>
      <c r="L4" s="64">
        <f>VLOOKUP($A4,'[1]Hospitals Historical Data'!$A$1:$AB$53,26,FALSE)</f>
        <v>0.96</v>
      </c>
      <c r="M4" s="64">
        <f>VLOOKUP($A4,'[1]Hospitals Historical Data'!$A$1:$AB$53,28,FALSE)</f>
        <v>1</v>
      </c>
      <c r="N4" s="65">
        <f>RANK(M4,M$4:M$54,0)</f>
        <v>1</v>
      </c>
      <c r="O4" s="64">
        <f>(K4-H4)/H4</f>
        <v>0.14634146341463414</v>
      </c>
      <c r="P4" s="64">
        <f>(M4-K4)/K4</f>
        <v>6.3829787234042618E-2</v>
      </c>
      <c r="R4" s="36" t="s">
        <v>21</v>
      </c>
      <c r="S4" s="66">
        <v>22</v>
      </c>
      <c r="T4" s="24" t="e">
        <f>RANK(#REF!,#REF!,0)</f>
        <v>#REF!</v>
      </c>
      <c r="U4" s="24" t="e">
        <f>RANK(#REF!,#REF!,0)</f>
        <v>#REF!</v>
      </c>
      <c r="V4" s="24" t="e">
        <f>RANK(#REF!,#REF!,0)</f>
        <v>#REF!</v>
      </c>
      <c r="W4" s="24" t="e">
        <f>RANK(#REF!,#REF!,0)</f>
        <v>#REF!</v>
      </c>
      <c r="X4" s="24" t="e">
        <f>RANK(#REF!,#REF!,0)</f>
        <v>#REF!</v>
      </c>
      <c r="Y4" s="24" t="e">
        <f>RANK(#REF!,#REF!,0)</f>
        <v>#REF!</v>
      </c>
      <c r="Z4" s="24" t="e">
        <f>RANK(#REF!,#REF!,0)</f>
        <v>#REF!</v>
      </c>
      <c r="AA4" s="24" t="e">
        <f>RANK(#REF!,#REF!,0)</f>
        <v>#REF!</v>
      </c>
      <c r="AB4" s="24" t="e">
        <f>RANK(#REF!,#REF!,0)</f>
        <v>#REF!</v>
      </c>
      <c r="AC4" s="24" t="e">
        <f>RANK(#REF!,#REF!,0)</f>
        <v>#REF!</v>
      </c>
      <c r="AD4" s="24" t="e">
        <f>RANK(#REF!,#REF!,0)</f>
        <v>#REF!</v>
      </c>
      <c r="AE4" s="24" t="e">
        <f>RANK(#REF!,#REF!,0)</f>
        <v>#REF!</v>
      </c>
      <c r="AF4" s="24" t="e">
        <f>RANK(#REF!,#REF!,0)</f>
        <v>#REF!</v>
      </c>
      <c r="AG4" s="25"/>
      <c r="AH4" s="26" t="e">
        <f t="shared" ref="AH4:AH53" si="1">T4-AF4</f>
        <v>#REF!</v>
      </c>
      <c r="AJ4" s="22" t="s">
        <v>20</v>
      </c>
      <c r="AK4" s="66">
        <v>92</v>
      </c>
      <c r="AL4" s="29" t="e">
        <f>#REF!</f>
        <v>#REF!</v>
      </c>
      <c r="AM4" s="38" t="e">
        <f>#REF!-#REF!</f>
        <v>#REF!</v>
      </c>
      <c r="AN4" s="38" t="e">
        <f>#REF!-#REF!</f>
        <v>#REF!</v>
      </c>
      <c r="AO4" s="38" t="e">
        <f>#REF!-#REF!</f>
        <v>#REF!</v>
      </c>
      <c r="AP4" s="38" t="e">
        <f>#REF!-#REF!</f>
        <v>#REF!</v>
      </c>
      <c r="AQ4" s="38" t="e">
        <f>#REF!-#REF!</f>
        <v>#REF!</v>
      </c>
      <c r="AR4" s="38" t="e">
        <f>#REF!-#REF!</f>
        <v>#REF!</v>
      </c>
      <c r="AS4" s="38" t="e">
        <f>#REF!-#REF!</f>
        <v>#REF!</v>
      </c>
      <c r="AT4" s="38" t="e">
        <f>#REF!-#REF!</f>
        <v>#REF!</v>
      </c>
      <c r="AU4" s="38" t="e">
        <f>#REF!-#REF!</f>
        <v>#REF!</v>
      </c>
      <c r="AV4" s="38" t="e">
        <f>#REF!-#REF!</f>
        <v>#REF!</v>
      </c>
      <c r="AW4" s="38" t="e">
        <f>#REF!-#REF!</f>
        <v>#REF!</v>
      </c>
      <c r="AX4" s="38" t="e">
        <f>#REF!-#REF!</f>
        <v>#REF!</v>
      </c>
      <c r="AY4" s="67" t="e">
        <f>#REF!</f>
        <v>#REF!</v>
      </c>
      <c r="AZ4" s="25"/>
      <c r="BA4" s="40" t="e">
        <f>AY4-AL4</f>
        <v>#REF!</v>
      </c>
    </row>
    <row r="5" spans="1:53" x14ac:dyDescent="0.25">
      <c r="A5" s="32" t="s">
        <v>21</v>
      </c>
      <c r="B5" s="63">
        <f>VLOOKUP($A5,'[1]Hospitals Historical Data'!$A$1:$AB$53,2,FALSE)</f>
        <v>22</v>
      </c>
      <c r="C5" s="63">
        <f>VLOOKUP($A5,'[1]Hospitals Historical Data'!$A$1:$AB$53,3,FALSE)</f>
        <v>9</v>
      </c>
      <c r="D5" s="63">
        <f>VLOOKUP($A5,'[1]Hospitals Historical Data'!$A$1:$AB$53,4,FALSE)</f>
        <v>5</v>
      </c>
      <c r="E5" s="63">
        <f>VLOOKUP($A5,'[1]Hospitals Historical Data'!$A$1:$AB$53,5,FALSE)</f>
        <v>4</v>
      </c>
      <c r="F5" s="63">
        <f>VLOOKUP($A5,'[1]Hospitals Historical Data'!$A$1:$AB$53,6,FALSE)</f>
        <v>13</v>
      </c>
      <c r="G5" s="63">
        <f>VLOOKUP($A5,'[1]Hospitals Historical Data'!$A$1:$AB$53,7,FALSE)</f>
        <v>0</v>
      </c>
      <c r="H5" s="64">
        <f>VLOOKUP($A5,'[1]Hospitals Historical Data'!$A$1:$AB$53,8,FALSE)</f>
        <v>0.72727272727272729</v>
      </c>
      <c r="I5" s="65">
        <f t="shared" si="0"/>
        <v>15</v>
      </c>
      <c r="J5" s="64">
        <f>VLOOKUP($A5,'[1]Hospitals Historical Data'!$A$1:$AB$53,14,FALSE)</f>
        <v>0.86</v>
      </c>
      <c r="K5" s="64">
        <f>VLOOKUP($A5,'[1]Hospitals Historical Data'!$A$1:$AB$53,20,FALSE)</f>
        <v>0.95</v>
      </c>
      <c r="L5" s="64">
        <f>VLOOKUP($A5,'[1]Hospitals Historical Data'!$A$1:$AB$53,26,FALSE)</f>
        <v>0.95</v>
      </c>
      <c r="M5" s="64">
        <f>VLOOKUP($A5,'[1]Hospitals Historical Data'!$A$1:$AB$53,28,FALSE)</f>
        <v>0.95454545454545459</v>
      </c>
      <c r="N5" s="65">
        <f t="shared" ref="N5:N54" si="2">RANK(M5,M$4:M$54,0)</f>
        <v>23</v>
      </c>
      <c r="O5" s="64">
        <f t="shared" ref="O5:O54" si="3">(K5-H5)/H5</f>
        <v>0.30624999999999991</v>
      </c>
      <c r="P5" s="64">
        <f t="shared" ref="P5:P54" si="4">(M5-K5)/K5</f>
        <v>4.7846889952154002E-3</v>
      </c>
      <c r="R5" s="36" t="s">
        <v>22</v>
      </c>
      <c r="S5" s="66">
        <v>79</v>
      </c>
      <c r="T5" s="24" t="e">
        <f>RANK(#REF!,#REF!,0)</f>
        <v>#REF!</v>
      </c>
      <c r="U5" s="24" t="e">
        <f>RANK(#REF!,#REF!,0)</f>
        <v>#REF!</v>
      </c>
      <c r="V5" s="24" t="e">
        <f>RANK(#REF!,#REF!,0)</f>
        <v>#REF!</v>
      </c>
      <c r="W5" s="24" t="e">
        <f>RANK(#REF!,#REF!,0)</f>
        <v>#REF!</v>
      </c>
      <c r="X5" s="24" t="e">
        <f>RANK(#REF!,#REF!,0)</f>
        <v>#REF!</v>
      </c>
      <c r="Y5" s="24" t="e">
        <f>RANK(#REF!,#REF!,0)</f>
        <v>#REF!</v>
      </c>
      <c r="Z5" s="24" t="e">
        <f>RANK(#REF!,#REF!,0)</f>
        <v>#REF!</v>
      </c>
      <c r="AA5" s="24" t="e">
        <f>RANK(#REF!,#REF!,0)</f>
        <v>#REF!</v>
      </c>
      <c r="AB5" s="24" t="e">
        <f>RANK(#REF!,#REF!,0)</f>
        <v>#REF!</v>
      </c>
      <c r="AC5" s="24" t="e">
        <f>RANK(#REF!,#REF!,0)</f>
        <v>#REF!</v>
      </c>
      <c r="AD5" s="24" t="e">
        <f>RANK(#REF!,#REF!,0)</f>
        <v>#REF!</v>
      </c>
      <c r="AE5" s="24" t="e">
        <f>RANK(#REF!,#REF!,0)</f>
        <v>#REF!</v>
      </c>
      <c r="AF5" s="24" t="e">
        <f>RANK(#REF!,#REF!,0)</f>
        <v>#REF!</v>
      </c>
      <c r="AG5" s="25"/>
      <c r="AH5" s="26" t="e">
        <f t="shared" si="1"/>
        <v>#REF!</v>
      </c>
      <c r="AJ5" s="36" t="s">
        <v>21</v>
      </c>
      <c r="AK5" s="66">
        <v>22</v>
      </c>
      <c r="AL5" s="29" t="e">
        <f>#REF!</f>
        <v>#REF!</v>
      </c>
      <c r="AM5" s="38" t="e">
        <f>#REF!-#REF!</f>
        <v>#REF!</v>
      </c>
      <c r="AN5" s="38" t="e">
        <f>#REF!-#REF!</f>
        <v>#REF!</v>
      </c>
      <c r="AO5" s="38" t="e">
        <f>#REF!-#REF!</f>
        <v>#REF!</v>
      </c>
      <c r="AP5" s="38" t="e">
        <f>#REF!-#REF!</f>
        <v>#REF!</v>
      </c>
      <c r="AQ5" s="38" t="e">
        <f>#REF!-#REF!</f>
        <v>#REF!</v>
      </c>
      <c r="AR5" s="38" t="e">
        <f>#REF!-#REF!</f>
        <v>#REF!</v>
      </c>
      <c r="AS5" s="38" t="e">
        <f>#REF!-#REF!</f>
        <v>#REF!</v>
      </c>
      <c r="AT5" s="38" t="e">
        <f>#REF!-#REF!</f>
        <v>#REF!</v>
      </c>
      <c r="AU5" s="38" t="e">
        <f>#REF!-#REF!</f>
        <v>#REF!</v>
      </c>
      <c r="AV5" s="38" t="e">
        <f>#REF!-#REF!</f>
        <v>#REF!</v>
      </c>
      <c r="AW5" s="38" t="e">
        <f>#REF!-#REF!</f>
        <v>#REF!</v>
      </c>
      <c r="AX5" s="38" t="e">
        <f>#REF!-#REF!</f>
        <v>#REF!</v>
      </c>
      <c r="AY5" s="67" t="e">
        <f>#REF!</f>
        <v>#REF!</v>
      </c>
      <c r="AZ5" s="25"/>
      <c r="BA5" s="40" t="e">
        <f t="shared" ref="BA5:BA54" si="5">AY5-AL5</f>
        <v>#REF!</v>
      </c>
    </row>
    <row r="6" spans="1:53" x14ac:dyDescent="0.25">
      <c r="A6" s="32" t="s">
        <v>22</v>
      </c>
      <c r="B6" s="63">
        <f>VLOOKUP($A6,'[1]Hospitals Historical Data'!$A$1:$AB$53,2,FALSE)</f>
        <v>80</v>
      </c>
      <c r="C6" s="63">
        <f>VLOOKUP($A6,'[1]Hospitals Historical Data'!$A$1:$AB$53,3,FALSE)</f>
        <v>63</v>
      </c>
      <c r="D6" s="63">
        <f>VLOOKUP($A6,'[1]Hospitals Historical Data'!$A$1:$AB$53,4,FALSE)</f>
        <v>56</v>
      </c>
      <c r="E6" s="63">
        <f>VLOOKUP($A6,'[1]Hospitals Historical Data'!$A$1:$AB$53,5,FALSE)</f>
        <v>7</v>
      </c>
      <c r="F6" s="63">
        <f>VLOOKUP($A6,'[1]Hospitals Historical Data'!$A$1:$AB$53,6,FALSE)</f>
        <v>15</v>
      </c>
      <c r="G6" s="63">
        <f>VLOOKUP($A6,'[1]Hospitals Historical Data'!$A$1:$AB$53,7,FALSE)</f>
        <v>2</v>
      </c>
      <c r="H6" s="64">
        <f>VLOOKUP($A6,'[1]Hospitals Historical Data'!$A$1:$AB$53,8,FALSE)</f>
        <v>0.58974358974358976</v>
      </c>
      <c r="I6" s="65">
        <f t="shared" si="0"/>
        <v>34</v>
      </c>
      <c r="J6" s="64">
        <f>VLOOKUP($A6,'[1]Hospitals Historical Data'!$A$1:$AB$53,14,FALSE)</f>
        <v>0.85</v>
      </c>
      <c r="K6" s="64">
        <f>VLOOKUP($A6,'[1]Hospitals Historical Data'!$A$1:$AB$53,20,FALSE)</f>
        <v>0.96</v>
      </c>
      <c r="L6" s="64">
        <f>VLOOKUP($A6,'[1]Hospitals Historical Data'!$A$1:$AB$53,26,FALSE)</f>
        <v>1</v>
      </c>
      <c r="M6" s="64">
        <f>VLOOKUP($A6,'[1]Hospitals Historical Data'!$A$1:$AB$53,28,FALSE)</f>
        <v>0.95</v>
      </c>
      <c r="N6" s="65">
        <f t="shared" si="2"/>
        <v>25</v>
      </c>
      <c r="O6" s="64">
        <f t="shared" si="3"/>
        <v>0.62782608695652165</v>
      </c>
      <c r="P6" s="64">
        <f t="shared" si="4"/>
        <v>-1.0416666666666676E-2</v>
      </c>
      <c r="R6" s="36" t="s">
        <v>23</v>
      </c>
      <c r="S6" s="66">
        <v>76</v>
      </c>
      <c r="T6" s="24" t="e">
        <f>RANK(#REF!,#REF!,0)</f>
        <v>#REF!</v>
      </c>
      <c r="U6" s="24" t="e">
        <f>RANK(#REF!,#REF!,0)</f>
        <v>#REF!</v>
      </c>
      <c r="V6" s="24" t="e">
        <f>RANK(#REF!,#REF!,0)</f>
        <v>#REF!</v>
      </c>
      <c r="W6" s="24" t="e">
        <f>RANK(#REF!,#REF!,0)</f>
        <v>#REF!</v>
      </c>
      <c r="X6" s="24" t="e">
        <f>RANK(#REF!,#REF!,0)</f>
        <v>#REF!</v>
      </c>
      <c r="Y6" s="24" t="e">
        <f>RANK(#REF!,#REF!,0)</f>
        <v>#REF!</v>
      </c>
      <c r="Z6" s="24" t="e">
        <f>RANK(#REF!,#REF!,0)</f>
        <v>#REF!</v>
      </c>
      <c r="AA6" s="24" t="e">
        <f>RANK(#REF!,#REF!,0)</f>
        <v>#REF!</v>
      </c>
      <c r="AB6" s="24" t="e">
        <f>RANK(#REF!,#REF!,0)</f>
        <v>#REF!</v>
      </c>
      <c r="AC6" s="24" t="e">
        <f>RANK(#REF!,#REF!,0)</f>
        <v>#REF!</v>
      </c>
      <c r="AD6" s="24" t="e">
        <f>RANK(#REF!,#REF!,0)</f>
        <v>#REF!</v>
      </c>
      <c r="AE6" s="24" t="e">
        <f>RANK(#REF!,#REF!,0)</f>
        <v>#REF!</v>
      </c>
      <c r="AF6" s="24" t="e">
        <f>RANK(#REF!,#REF!,0)</f>
        <v>#REF!</v>
      </c>
      <c r="AG6" s="25"/>
      <c r="AH6" s="26" t="e">
        <f t="shared" si="1"/>
        <v>#REF!</v>
      </c>
      <c r="AJ6" s="36" t="s">
        <v>22</v>
      </c>
      <c r="AK6" s="66">
        <v>79</v>
      </c>
      <c r="AL6" s="29" t="e">
        <f>#REF!</f>
        <v>#REF!</v>
      </c>
      <c r="AM6" s="38" t="e">
        <f>#REF!-#REF!</f>
        <v>#REF!</v>
      </c>
      <c r="AN6" s="38" t="e">
        <f>#REF!-#REF!</f>
        <v>#REF!</v>
      </c>
      <c r="AO6" s="38" t="e">
        <f>#REF!-#REF!</f>
        <v>#REF!</v>
      </c>
      <c r="AP6" s="38" t="e">
        <f>#REF!-#REF!</f>
        <v>#REF!</v>
      </c>
      <c r="AQ6" s="38" t="e">
        <f>#REF!-#REF!</f>
        <v>#REF!</v>
      </c>
      <c r="AR6" s="38" t="e">
        <f>#REF!-#REF!</f>
        <v>#REF!</v>
      </c>
      <c r="AS6" s="38" t="e">
        <f>#REF!-#REF!</f>
        <v>#REF!</v>
      </c>
      <c r="AT6" s="38" t="e">
        <f>#REF!-#REF!</f>
        <v>#REF!</v>
      </c>
      <c r="AU6" s="38" t="e">
        <f>#REF!-#REF!</f>
        <v>#REF!</v>
      </c>
      <c r="AV6" s="38" t="e">
        <f>#REF!-#REF!</f>
        <v>#REF!</v>
      </c>
      <c r="AW6" s="38" t="e">
        <f>#REF!-#REF!</f>
        <v>#REF!</v>
      </c>
      <c r="AX6" s="38" t="e">
        <f>#REF!-#REF!</f>
        <v>#REF!</v>
      </c>
      <c r="AY6" s="67" t="e">
        <f>#REF!</f>
        <v>#REF!</v>
      </c>
      <c r="AZ6" s="25"/>
      <c r="BA6" s="40" t="e">
        <f t="shared" si="5"/>
        <v>#REF!</v>
      </c>
    </row>
    <row r="7" spans="1:53" x14ac:dyDescent="0.25">
      <c r="A7" s="32" t="s">
        <v>23</v>
      </c>
      <c r="B7" s="63">
        <f>VLOOKUP($A7,'[1]Hospitals Historical Data'!$A$1:$AB$53,2,FALSE)</f>
        <v>75</v>
      </c>
      <c r="C7" s="63">
        <f>VLOOKUP($A7,'[1]Hospitals Historical Data'!$A$1:$AB$53,3,FALSE)</f>
        <v>45</v>
      </c>
      <c r="D7" s="63">
        <f>VLOOKUP($A7,'[1]Hospitals Historical Data'!$A$1:$AB$53,4,FALSE)</f>
        <v>24</v>
      </c>
      <c r="E7" s="63">
        <f>VLOOKUP($A7,'[1]Hospitals Historical Data'!$A$1:$AB$53,5,FALSE)</f>
        <v>21</v>
      </c>
      <c r="F7" s="63">
        <f>VLOOKUP($A7,'[1]Hospitals Historical Data'!$A$1:$AB$53,6,FALSE)</f>
        <v>29</v>
      </c>
      <c r="G7" s="63">
        <f>VLOOKUP($A7,'[1]Hospitals Historical Data'!$A$1:$AB$53,7,FALSE)</f>
        <v>1</v>
      </c>
      <c r="H7" s="64">
        <f>VLOOKUP($A7,'[1]Hospitals Historical Data'!$A$1:$AB$53,8,FALSE)</f>
        <v>0.70666666666666667</v>
      </c>
      <c r="I7" s="65">
        <f t="shared" si="0"/>
        <v>17</v>
      </c>
      <c r="J7" s="64">
        <f>VLOOKUP($A7,'[1]Hospitals Historical Data'!$A$1:$AB$53,14,FALSE)</f>
        <v>0.91</v>
      </c>
      <c r="K7" s="64">
        <f>VLOOKUP($A7,'[1]Hospitals Historical Data'!$A$1:$AB$53,20,FALSE)</f>
        <v>0.95</v>
      </c>
      <c r="L7" s="64">
        <f>VLOOKUP($A7,'[1]Hospitals Historical Data'!$A$1:$AB$53,26,FALSE)</f>
        <v>0.97</v>
      </c>
      <c r="M7" s="64">
        <f>VLOOKUP($A7,'[1]Hospitals Historical Data'!$A$1:$AB$53,28,FALSE)</f>
        <v>0.97333333333333338</v>
      </c>
      <c r="N7" s="65">
        <f t="shared" si="2"/>
        <v>16</v>
      </c>
      <c r="O7" s="64">
        <f t="shared" si="3"/>
        <v>0.34433962264150936</v>
      </c>
      <c r="P7" s="64">
        <f t="shared" si="4"/>
        <v>2.456140350877203E-2</v>
      </c>
      <c r="R7" s="36" t="s">
        <v>24</v>
      </c>
      <c r="S7" s="66">
        <v>346</v>
      </c>
      <c r="T7" s="24" t="e">
        <f>RANK(#REF!,#REF!,0)</f>
        <v>#REF!</v>
      </c>
      <c r="U7" s="24" t="e">
        <f>RANK(#REF!,#REF!,0)</f>
        <v>#REF!</v>
      </c>
      <c r="V7" s="24" t="e">
        <f>RANK(#REF!,#REF!,0)</f>
        <v>#REF!</v>
      </c>
      <c r="W7" s="24" t="e">
        <f>RANK(#REF!,#REF!,0)</f>
        <v>#REF!</v>
      </c>
      <c r="X7" s="24" t="e">
        <f>RANK(#REF!,#REF!,0)</f>
        <v>#REF!</v>
      </c>
      <c r="Y7" s="24" t="e">
        <f>RANK(#REF!,#REF!,0)</f>
        <v>#REF!</v>
      </c>
      <c r="Z7" s="24" t="e">
        <f>RANK(#REF!,#REF!,0)</f>
        <v>#REF!</v>
      </c>
      <c r="AA7" s="24" t="e">
        <f>RANK(#REF!,#REF!,0)</f>
        <v>#REF!</v>
      </c>
      <c r="AB7" s="24" t="e">
        <f>RANK(#REF!,#REF!,0)</f>
        <v>#REF!</v>
      </c>
      <c r="AC7" s="24" t="e">
        <f>RANK(#REF!,#REF!,0)</f>
        <v>#REF!</v>
      </c>
      <c r="AD7" s="24" t="e">
        <f>RANK(#REF!,#REF!,0)</f>
        <v>#REF!</v>
      </c>
      <c r="AE7" s="24" t="e">
        <f>RANK(#REF!,#REF!,0)</f>
        <v>#REF!</v>
      </c>
      <c r="AF7" s="24" t="e">
        <f>RANK(#REF!,#REF!,0)</f>
        <v>#REF!</v>
      </c>
      <c r="AG7" s="25"/>
      <c r="AH7" s="26" t="e">
        <f t="shared" si="1"/>
        <v>#REF!</v>
      </c>
      <c r="AJ7" s="36" t="s">
        <v>23</v>
      </c>
      <c r="AK7" s="66">
        <v>76</v>
      </c>
      <c r="AL7" s="29" t="e">
        <f>#REF!</f>
        <v>#REF!</v>
      </c>
      <c r="AM7" s="38" t="e">
        <f>#REF!-#REF!</f>
        <v>#REF!</v>
      </c>
      <c r="AN7" s="38" t="e">
        <f>#REF!-#REF!</f>
        <v>#REF!</v>
      </c>
      <c r="AO7" s="38" t="e">
        <f>#REF!-#REF!</f>
        <v>#REF!</v>
      </c>
      <c r="AP7" s="38" t="e">
        <f>#REF!-#REF!</f>
        <v>#REF!</v>
      </c>
      <c r="AQ7" s="38" t="e">
        <f>#REF!-#REF!</f>
        <v>#REF!</v>
      </c>
      <c r="AR7" s="38" t="e">
        <f>#REF!-#REF!</f>
        <v>#REF!</v>
      </c>
      <c r="AS7" s="38" t="e">
        <f>#REF!-#REF!</f>
        <v>#REF!</v>
      </c>
      <c r="AT7" s="38" t="e">
        <f>#REF!-#REF!</f>
        <v>#REF!</v>
      </c>
      <c r="AU7" s="38" t="e">
        <f>#REF!-#REF!</f>
        <v>#REF!</v>
      </c>
      <c r="AV7" s="38" t="e">
        <f>#REF!-#REF!</f>
        <v>#REF!</v>
      </c>
      <c r="AW7" s="38" t="e">
        <f>#REF!-#REF!</f>
        <v>#REF!</v>
      </c>
      <c r="AX7" s="38" t="e">
        <f>#REF!-#REF!</f>
        <v>#REF!</v>
      </c>
      <c r="AY7" s="67" t="e">
        <f>#REF!</f>
        <v>#REF!</v>
      </c>
      <c r="AZ7" s="25"/>
      <c r="BA7" s="40" t="e">
        <f t="shared" si="5"/>
        <v>#REF!</v>
      </c>
    </row>
    <row r="8" spans="1:53" x14ac:dyDescent="0.25">
      <c r="A8" s="32" t="s">
        <v>24</v>
      </c>
      <c r="B8" s="63">
        <f>VLOOKUP($A8,'[1]Hospitals Historical Data'!$A$1:$AB$53,2,FALSE)</f>
        <v>345</v>
      </c>
      <c r="C8" s="63">
        <f>VLOOKUP($A8,'[1]Hospitals Historical Data'!$A$1:$AB$53,3,FALSE)</f>
        <v>301</v>
      </c>
      <c r="D8" s="63">
        <f>VLOOKUP($A8,'[1]Hospitals Historical Data'!$A$1:$AB$53,4,FALSE)</f>
        <v>292</v>
      </c>
      <c r="E8" s="63">
        <f>VLOOKUP($A8,'[1]Hospitals Historical Data'!$A$1:$AB$53,5,FALSE)</f>
        <v>9</v>
      </c>
      <c r="F8" s="63">
        <f>VLOOKUP($A8,'[1]Hospitals Historical Data'!$A$1:$AB$53,6,FALSE)</f>
        <v>33</v>
      </c>
      <c r="G8" s="63">
        <f>VLOOKUP($A8,'[1]Hospitals Historical Data'!$A$1:$AB$53,7,FALSE)</f>
        <v>11</v>
      </c>
      <c r="H8" s="64">
        <f>VLOOKUP($A8,'[1]Hospitals Historical Data'!$A$1:$AB$53,8,FALSE)</f>
        <v>0.56034482758620685</v>
      </c>
      <c r="I8" s="65">
        <f t="shared" si="0"/>
        <v>36</v>
      </c>
      <c r="J8" s="64">
        <f>VLOOKUP($A8,'[1]Hospitals Historical Data'!$A$1:$AB$53,14,FALSE)</f>
        <v>0.81</v>
      </c>
      <c r="K8" s="64">
        <f>VLOOKUP($A8,'[1]Hospitals Historical Data'!$A$1:$AB$53,20,FALSE)</f>
        <v>0.9</v>
      </c>
      <c r="L8" s="64">
        <f>VLOOKUP($A8,'[1]Hospitals Historical Data'!$A$1:$AB$53,26,FALSE)</f>
        <v>0.93</v>
      </c>
      <c r="M8" s="64">
        <f>VLOOKUP($A8,'[1]Hospitals Historical Data'!$A$1:$AB$53,28,FALSE)</f>
        <v>0.93333333333333335</v>
      </c>
      <c r="N8" s="65">
        <f t="shared" si="2"/>
        <v>36</v>
      </c>
      <c r="O8" s="64">
        <f t="shared" si="3"/>
        <v>0.60615384615384638</v>
      </c>
      <c r="P8" s="64">
        <f t="shared" si="4"/>
        <v>3.7037037037037028E-2</v>
      </c>
      <c r="R8" s="36" t="s">
        <v>25</v>
      </c>
      <c r="S8" s="66">
        <v>78</v>
      </c>
      <c r="T8" s="24" t="e">
        <f>RANK(#REF!,#REF!,0)</f>
        <v>#REF!</v>
      </c>
      <c r="U8" s="24" t="e">
        <f>RANK(#REF!,#REF!,0)</f>
        <v>#REF!</v>
      </c>
      <c r="V8" s="24" t="e">
        <f>RANK(#REF!,#REF!,0)</f>
        <v>#REF!</v>
      </c>
      <c r="W8" s="24" t="e">
        <f>RANK(#REF!,#REF!,0)</f>
        <v>#REF!</v>
      </c>
      <c r="X8" s="24" t="e">
        <f>RANK(#REF!,#REF!,0)</f>
        <v>#REF!</v>
      </c>
      <c r="Y8" s="24" t="e">
        <f>RANK(#REF!,#REF!,0)</f>
        <v>#REF!</v>
      </c>
      <c r="Z8" s="24" t="e">
        <f>RANK(#REF!,#REF!,0)</f>
        <v>#REF!</v>
      </c>
      <c r="AA8" s="24" t="e">
        <f>RANK(#REF!,#REF!,0)</f>
        <v>#REF!</v>
      </c>
      <c r="AB8" s="24" t="e">
        <f>RANK(#REF!,#REF!,0)</f>
        <v>#REF!</v>
      </c>
      <c r="AC8" s="24" t="e">
        <f>RANK(#REF!,#REF!,0)</f>
        <v>#REF!</v>
      </c>
      <c r="AD8" s="24" t="e">
        <f>RANK(#REF!,#REF!,0)</f>
        <v>#REF!</v>
      </c>
      <c r="AE8" s="24" t="e">
        <f>RANK(#REF!,#REF!,0)</f>
        <v>#REF!</v>
      </c>
      <c r="AF8" s="24" t="e">
        <f>RANK(#REF!,#REF!,0)</f>
        <v>#REF!</v>
      </c>
      <c r="AG8" s="25"/>
      <c r="AH8" s="26" t="e">
        <f t="shared" si="1"/>
        <v>#REF!</v>
      </c>
      <c r="AJ8" s="36" t="s">
        <v>24</v>
      </c>
      <c r="AK8" s="66">
        <v>346</v>
      </c>
      <c r="AL8" s="29" t="e">
        <f>#REF!</f>
        <v>#REF!</v>
      </c>
      <c r="AM8" s="38" t="e">
        <f>#REF!-#REF!</f>
        <v>#REF!</v>
      </c>
      <c r="AN8" s="38" t="e">
        <f>#REF!-#REF!</f>
        <v>#REF!</v>
      </c>
      <c r="AO8" s="38" t="e">
        <f>#REF!-#REF!</f>
        <v>#REF!</v>
      </c>
      <c r="AP8" s="38" t="e">
        <f>#REF!-#REF!</f>
        <v>#REF!</v>
      </c>
      <c r="AQ8" s="38" t="e">
        <f>#REF!-#REF!</f>
        <v>#REF!</v>
      </c>
      <c r="AR8" s="38" t="e">
        <f>#REF!-#REF!</f>
        <v>#REF!</v>
      </c>
      <c r="AS8" s="38" t="e">
        <f>#REF!-#REF!</f>
        <v>#REF!</v>
      </c>
      <c r="AT8" s="38" t="e">
        <f>#REF!-#REF!</f>
        <v>#REF!</v>
      </c>
      <c r="AU8" s="38" t="e">
        <f>#REF!-#REF!</f>
        <v>#REF!</v>
      </c>
      <c r="AV8" s="38" t="e">
        <f>#REF!-#REF!</f>
        <v>#REF!</v>
      </c>
      <c r="AW8" s="38" t="e">
        <f>#REF!-#REF!</f>
        <v>#REF!</v>
      </c>
      <c r="AX8" s="38" t="e">
        <f>#REF!-#REF!</f>
        <v>#REF!</v>
      </c>
      <c r="AY8" s="67" t="e">
        <f>#REF!</f>
        <v>#REF!</v>
      </c>
      <c r="AZ8" s="25"/>
      <c r="BA8" s="40" t="e">
        <f t="shared" si="5"/>
        <v>#REF!</v>
      </c>
    </row>
    <row r="9" spans="1:53" x14ac:dyDescent="0.25">
      <c r="A9" s="32" t="s">
        <v>25</v>
      </c>
      <c r="B9" s="63">
        <f>VLOOKUP($A9,'[1]Hospitals Historical Data'!$A$1:$AB$53,2,FALSE)</f>
        <v>77</v>
      </c>
      <c r="C9" s="63">
        <f>VLOOKUP($A9,'[1]Hospitals Historical Data'!$A$1:$AB$53,3,FALSE)</f>
        <v>47</v>
      </c>
      <c r="D9" s="63">
        <f>VLOOKUP($A9,'[1]Hospitals Historical Data'!$A$1:$AB$53,4,FALSE)</f>
        <v>33</v>
      </c>
      <c r="E9" s="63">
        <f>VLOOKUP($A9,'[1]Hospitals Historical Data'!$A$1:$AB$53,5,FALSE)</f>
        <v>14</v>
      </c>
      <c r="F9" s="63">
        <f>VLOOKUP($A9,'[1]Hospitals Historical Data'!$A$1:$AB$53,6,FALSE)</f>
        <v>29</v>
      </c>
      <c r="G9" s="63">
        <f>VLOOKUP($A9,'[1]Hospitals Historical Data'!$A$1:$AB$53,7,FALSE)</f>
        <v>1</v>
      </c>
      <c r="H9" s="64">
        <f>VLOOKUP($A9,'[1]Hospitals Historical Data'!$A$1:$AB$53,8,FALSE)</f>
        <v>0.56578947368421051</v>
      </c>
      <c r="I9" s="65">
        <f t="shared" si="0"/>
        <v>35</v>
      </c>
      <c r="J9" s="64">
        <f>VLOOKUP($A9,'[1]Hospitals Historical Data'!$A$1:$AB$53,14,FALSE)</f>
        <v>0.78</v>
      </c>
      <c r="K9" s="64">
        <f>VLOOKUP($A9,'[1]Hospitals Historical Data'!$A$1:$AB$53,20,FALSE)</f>
        <v>0.91</v>
      </c>
      <c r="L9" s="64">
        <f>VLOOKUP($A9,'[1]Hospitals Historical Data'!$A$1:$AB$53,26,FALSE)</f>
        <v>0.96</v>
      </c>
      <c r="M9" s="64">
        <f>VLOOKUP($A9,'[1]Hospitals Historical Data'!$A$1:$AB$53,28,FALSE)</f>
        <v>0.96103896103896103</v>
      </c>
      <c r="N9" s="65">
        <f t="shared" si="2"/>
        <v>22</v>
      </c>
      <c r="O9" s="64">
        <f t="shared" si="3"/>
        <v>0.6083720930232559</v>
      </c>
      <c r="P9" s="64">
        <f t="shared" si="4"/>
        <v>5.6086770372484607E-2</v>
      </c>
      <c r="R9" s="36" t="s">
        <v>26</v>
      </c>
      <c r="S9" s="66">
        <v>32</v>
      </c>
      <c r="T9" s="24" t="e">
        <f>RANK(#REF!,#REF!,0)</f>
        <v>#REF!</v>
      </c>
      <c r="U9" s="24" t="e">
        <f>RANK(#REF!,#REF!,0)</f>
        <v>#REF!</v>
      </c>
      <c r="V9" s="24" t="e">
        <f>RANK(#REF!,#REF!,0)</f>
        <v>#REF!</v>
      </c>
      <c r="W9" s="24" t="e">
        <f>RANK(#REF!,#REF!,0)</f>
        <v>#REF!</v>
      </c>
      <c r="X9" s="24" t="e">
        <f>RANK(#REF!,#REF!,0)</f>
        <v>#REF!</v>
      </c>
      <c r="Y9" s="24" t="e">
        <f>RANK(#REF!,#REF!,0)</f>
        <v>#REF!</v>
      </c>
      <c r="Z9" s="24" t="e">
        <f>RANK(#REF!,#REF!,0)</f>
        <v>#REF!</v>
      </c>
      <c r="AA9" s="24" t="e">
        <f>RANK(#REF!,#REF!,0)</f>
        <v>#REF!</v>
      </c>
      <c r="AB9" s="24" t="e">
        <f>RANK(#REF!,#REF!,0)</f>
        <v>#REF!</v>
      </c>
      <c r="AC9" s="24" t="e">
        <f>RANK(#REF!,#REF!,0)</f>
        <v>#REF!</v>
      </c>
      <c r="AD9" s="24" t="e">
        <f>RANK(#REF!,#REF!,0)</f>
        <v>#REF!</v>
      </c>
      <c r="AE9" s="24" t="e">
        <f>RANK(#REF!,#REF!,0)</f>
        <v>#REF!</v>
      </c>
      <c r="AF9" s="24" t="e">
        <f>RANK(#REF!,#REF!,0)</f>
        <v>#REF!</v>
      </c>
      <c r="AG9" s="25"/>
      <c r="AH9" s="26" t="e">
        <f t="shared" si="1"/>
        <v>#REF!</v>
      </c>
      <c r="AJ9" s="36" t="s">
        <v>25</v>
      </c>
      <c r="AK9" s="66">
        <v>78</v>
      </c>
      <c r="AL9" s="29" t="e">
        <f>#REF!</f>
        <v>#REF!</v>
      </c>
      <c r="AM9" s="38" t="e">
        <f>#REF!-#REF!</f>
        <v>#REF!</v>
      </c>
      <c r="AN9" s="38" t="e">
        <f>#REF!-#REF!</f>
        <v>#REF!</v>
      </c>
      <c r="AO9" s="38" t="e">
        <f>#REF!-#REF!</f>
        <v>#REF!</v>
      </c>
      <c r="AP9" s="38" t="e">
        <f>#REF!-#REF!</f>
        <v>#REF!</v>
      </c>
      <c r="AQ9" s="38" t="e">
        <f>#REF!-#REF!</f>
        <v>#REF!</v>
      </c>
      <c r="AR9" s="38" t="e">
        <f>#REF!-#REF!</f>
        <v>#REF!</v>
      </c>
      <c r="AS9" s="38" t="e">
        <f>#REF!-#REF!</f>
        <v>#REF!</v>
      </c>
      <c r="AT9" s="38" t="e">
        <f>#REF!-#REF!</f>
        <v>#REF!</v>
      </c>
      <c r="AU9" s="38" t="e">
        <f>#REF!-#REF!</f>
        <v>#REF!</v>
      </c>
      <c r="AV9" s="38" t="e">
        <f>#REF!-#REF!</f>
        <v>#REF!</v>
      </c>
      <c r="AW9" s="38" t="e">
        <f>#REF!-#REF!</f>
        <v>#REF!</v>
      </c>
      <c r="AX9" s="38" t="e">
        <f>#REF!-#REF!</f>
        <v>#REF!</v>
      </c>
      <c r="AY9" s="67" t="e">
        <f>#REF!</f>
        <v>#REF!</v>
      </c>
      <c r="AZ9" s="25"/>
      <c r="BA9" s="40" t="e">
        <f t="shared" si="5"/>
        <v>#REF!</v>
      </c>
    </row>
    <row r="10" spans="1:53" x14ac:dyDescent="0.25">
      <c r="A10" s="32" t="s">
        <v>26</v>
      </c>
      <c r="B10" s="63">
        <f>VLOOKUP($A10,'[1]Hospitals Historical Data'!$A$1:$AB$53,2,FALSE)</f>
        <v>31</v>
      </c>
      <c r="C10" s="63">
        <f>VLOOKUP($A10,'[1]Hospitals Historical Data'!$A$1:$AB$53,3,FALSE)</f>
        <v>30</v>
      </c>
      <c r="D10" s="63">
        <f>VLOOKUP($A10,'[1]Hospitals Historical Data'!$A$1:$AB$53,4,FALSE)</f>
        <v>28</v>
      </c>
      <c r="E10" s="63">
        <f>VLOOKUP($A10,'[1]Hospitals Historical Data'!$A$1:$AB$53,5,FALSE)</f>
        <v>2</v>
      </c>
      <c r="F10" s="63">
        <f>VLOOKUP($A10,'[1]Hospitals Historical Data'!$A$1:$AB$53,6,FALSE)</f>
        <v>0</v>
      </c>
      <c r="G10" s="63">
        <f>VLOOKUP($A10,'[1]Hospitals Historical Data'!$A$1:$AB$53,7,FALSE)</f>
        <v>1</v>
      </c>
      <c r="H10" s="64">
        <f>VLOOKUP($A10,'[1]Hospitals Historical Data'!$A$1:$AB$53,8,FALSE)</f>
        <v>0.78125</v>
      </c>
      <c r="I10" s="65">
        <f t="shared" si="0"/>
        <v>10</v>
      </c>
      <c r="J10" s="64">
        <f>VLOOKUP($A10,'[1]Hospitals Historical Data'!$A$1:$AB$53,14,FALSE)</f>
        <v>0.84</v>
      </c>
      <c r="K10" s="64">
        <f>VLOOKUP($A10,'[1]Hospitals Historical Data'!$A$1:$AB$53,20,FALSE)</f>
        <v>0.84</v>
      </c>
      <c r="L10" s="64">
        <f>VLOOKUP($A10,'[1]Hospitals Historical Data'!$A$1:$AB$53,26,FALSE)</f>
        <v>0.88</v>
      </c>
      <c r="M10" s="64">
        <f>VLOOKUP($A10,'[1]Hospitals Historical Data'!$A$1:$AB$53,28,FALSE)</f>
        <v>0.90322580645161288</v>
      </c>
      <c r="N10" s="65">
        <f t="shared" si="2"/>
        <v>44</v>
      </c>
      <c r="O10" s="64">
        <f t="shared" si="3"/>
        <v>7.5199999999999961E-2</v>
      </c>
      <c r="P10" s="64">
        <f t="shared" si="4"/>
        <v>7.5268817204301092E-2</v>
      </c>
      <c r="R10" s="36" t="s">
        <v>27</v>
      </c>
      <c r="S10" s="66">
        <v>7</v>
      </c>
      <c r="T10" s="24" t="e">
        <f>RANK(#REF!,#REF!,0)</f>
        <v>#REF!</v>
      </c>
      <c r="U10" s="24" t="e">
        <f>RANK(#REF!,#REF!,0)</f>
        <v>#REF!</v>
      </c>
      <c r="V10" s="24" t="e">
        <f>RANK(#REF!,#REF!,0)</f>
        <v>#REF!</v>
      </c>
      <c r="W10" s="24" t="e">
        <f>RANK(#REF!,#REF!,0)</f>
        <v>#REF!</v>
      </c>
      <c r="X10" s="24" t="e">
        <f>RANK(#REF!,#REF!,0)</f>
        <v>#REF!</v>
      </c>
      <c r="Y10" s="24" t="e">
        <f>RANK(#REF!,#REF!,0)</f>
        <v>#REF!</v>
      </c>
      <c r="Z10" s="24" t="e">
        <f>RANK(#REF!,#REF!,0)</f>
        <v>#REF!</v>
      </c>
      <c r="AA10" s="24" t="e">
        <f>RANK(#REF!,#REF!,0)</f>
        <v>#REF!</v>
      </c>
      <c r="AB10" s="24" t="e">
        <f>RANK(#REF!,#REF!,0)</f>
        <v>#REF!</v>
      </c>
      <c r="AC10" s="24" t="e">
        <f>RANK(#REF!,#REF!,0)</f>
        <v>#REF!</v>
      </c>
      <c r="AD10" s="24" t="e">
        <f>RANK(#REF!,#REF!,0)</f>
        <v>#REF!</v>
      </c>
      <c r="AE10" s="24" t="e">
        <f>RANK(#REF!,#REF!,0)</f>
        <v>#REF!</v>
      </c>
      <c r="AF10" s="24" t="e">
        <f>RANK(#REF!,#REF!,0)</f>
        <v>#REF!</v>
      </c>
      <c r="AG10" s="25"/>
      <c r="AH10" s="26" t="e">
        <f t="shared" si="1"/>
        <v>#REF!</v>
      </c>
      <c r="AJ10" s="36" t="s">
        <v>26</v>
      </c>
      <c r="AK10" s="66">
        <v>32</v>
      </c>
      <c r="AL10" s="29" t="e">
        <f>#REF!</f>
        <v>#REF!</v>
      </c>
      <c r="AM10" s="38" t="e">
        <f>#REF!-#REF!</f>
        <v>#REF!</v>
      </c>
      <c r="AN10" s="38" t="e">
        <f>#REF!-#REF!</f>
        <v>#REF!</v>
      </c>
      <c r="AO10" s="38" t="e">
        <f>#REF!-#REF!</f>
        <v>#REF!</v>
      </c>
      <c r="AP10" s="38" t="e">
        <f>#REF!-#REF!</f>
        <v>#REF!</v>
      </c>
      <c r="AQ10" s="38" t="e">
        <f>#REF!-#REF!</f>
        <v>#REF!</v>
      </c>
      <c r="AR10" s="38" t="e">
        <f>#REF!-#REF!</f>
        <v>#REF!</v>
      </c>
      <c r="AS10" s="38" t="e">
        <f>#REF!-#REF!</f>
        <v>#REF!</v>
      </c>
      <c r="AT10" s="38" t="e">
        <f>#REF!-#REF!</f>
        <v>#REF!</v>
      </c>
      <c r="AU10" s="38" t="e">
        <f>#REF!-#REF!</f>
        <v>#REF!</v>
      </c>
      <c r="AV10" s="38" t="e">
        <f>#REF!-#REF!</f>
        <v>#REF!</v>
      </c>
      <c r="AW10" s="38" t="e">
        <f>#REF!-#REF!</f>
        <v>#REF!</v>
      </c>
      <c r="AX10" s="38" t="e">
        <f>#REF!-#REF!</f>
        <v>#REF!</v>
      </c>
      <c r="AY10" s="67" t="e">
        <f>#REF!</f>
        <v>#REF!</v>
      </c>
      <c r="AZ10" s="25"/>
      <c r="BA10" s="40" t="e">
        <f t="shared" si="5"/>
        <v>#REF!</v>
      </c>
    </row>
    <row r="11" spans="1:53" x14ac:dyDescent="0.25">
      <c r="A11" s="32" t="s">
        <v>27</v>
      </c>
      <c r="B11" s="63">
        <f>VLOOKUP($A11,'[1]Hospitals Historical Data'!$A$1:$AB$53,2,FALSE)</f>
        <v>7</v>
      </c>
      <c r="C11" s="63">
        <f>VLOOKUP($A11,'[1]Hospitals Historical Data'!$A$1:$AB$53,3,FALSE)</f>
        <v>6</v>
      </c>
      <c r="D11" s="63">
        <f>VLOOKUP($A11,'[1]Hospitals Historical Data'!$A$1:$AB$53,4,FALSE)</f>
        <v>6</v>
      </c>
      <c r="E11" s="63">
        <f>VLOOKUP($A11,'[1]Hospitals Historical Data'!$A$1:$AB$53,5,FALSE)</f>
        <v>0</v>
      </c>
      <c r="F11" s="63">
        <f>VLOOKUP($A11,'[1]Hospitals Historical Data'!$A$1:$AB$53,6,FALSE)</f>
        <v>0</v>
      </c>
      <c r="G11" s="63">
        <f>VLOOKUP($A11,'[1]Hospitals Historical Data'!$A$1:$AB$53,7,FALSE)</f>
        <v>1</v>
      </c>
      <c r="H11" s="64">
        <f>VLOOKUP($A11,'[1]Hospitals Historical Data'!$A$1:$AB$53,8,FALSE)</f>
        <v>0.86</v>
      </c>
      <c r="I11" s="65">
        <f t="shared" si="0"/>
        <v>3</v>
      </c>
      <c r="J11" s="64">
        <f>VLOOKUP($A11,'[1]Hospitals Historical Data'!$A$1:$AB$53,14,FALSE)</f>
        <v>1</v>
      </c>
      <c r="K11" s="64">
        <f>VLOOKUP($A11,'[1]Hospitals Historical Data'!$A$1:$AB$53,20,FALSE)</f>
        <v>1</v>
      </c>
      <c r="L11" s="64">
        <f>VLOOKUP($A11,'[1]Hospitals Historical Data'!$A$1:$AB$53,26,FALSE)</f>
        <v>1</v>
      </c>
      <c r="M11" s="64">
        <f>VLOOKUP($A11,'[1]Hospitals Historical Data'!$A$1:$AB$53,28,FALSE)</f>
        <v>1</v>
      </c>
      <c r="N11" s="65">
        <f t="shared" si="2"/>
        <v>1</v>
      </c>
      <c r="O11" s="64">
        <f t="shared" si="3"/>
        <v>0.16279069767441862</v>
      </c>
      <c r="P11" s="64">
        <f t="shared" si="4"/>
        <v>0</v>
      </c>
      <c r="R11" s="36" t="s">
        <v>28</v>
      </c>
      <c r="S11" s="66">
        <v>8</v>
      </c>
      <c r="T11" s="24" t="e">
        <f>RANK(#REF!,#REF!,0)</f>
        <v>#REF!</v>
      </c>
      <c r="U11" s="24" t="e">
        <f>RANK(#REF!,#REF!,0)</f>
        <v>#REF!</v>
      </c>
      <c r="V11" s="24" t="e">
        <f>RANK(#REF!,#REF!,0)</f>
        <v>#REF!</v>
      </c>
      <c r="W11" s="24" t="e">
        <f>RANK(#REF!,#REF!,0)</f>
        <v>#REF!</v>
      </c>
      <c r="X11" s="24" t="e">
        <f>RANK(#REF!,#REF!,0)</f>
        <v>#REF!</v>
      </c>
      <c r="Y11" s="24" t="e">
        <f>RANK(#REF!,#REF!,0)</f>
        <v>#REF!</v>
      </c>
      <c r="Z11" s="24" t="e">
        <f>RANK(#REF!,#REF!,0)</f>
        <v>#REF!</v>
      </c>
      <c r="AA11" s="24" t="e">
        <f>RANK(#REF!,#REF!,0)</f>
        <v>#REF!</v>
      </c>
      <c r="AB11" s="24" t="e">
        <f>RANK(#REF!,#REF!,0)</f>
        <v>#REF!</v>
      </c>
      <c r="AC11" s="24" t="e">
        <f>RANK(#REF!,#REF!,0)</f>
        <v>#REF!</v>
      </c>
      <c r="AD11" s="24" t="e">
        <f>RANK(#REF!,#REF!,0)</f>
        <v>#REF!</v>
      </c>
      <c r="AE11" s="24" t="e">
        <f>RANK(#REF!,#REF!,0)</f>
        <v>#REF!</v>
      </c>
      <c r="AF11" s="24" t="e">
        <f>RANK(#REF!,#REF!,0)</f>
        <v>#REF!</v>
      </c>
      <c r="AG11" s="25"/>
      <c r="AH11" s="26" t="e">
        <f t="shared" si="1"/>
        <v>#REF!</v>
      </c>
      <c r="AJ11" s="36" t="s">
        <v>27</v>
      </c>
      <c r="AK11" s="66">
        <v>7</v>
      </c>
      <c r="AL11" s="29" t="e">
        <f>#REF!</f>
        <v>#REF!</v>
      </c>
      <c r="AM11" s="38" t="e">
        <f>#REF!-#REF!</f>
        <v>#REF!</v>
      </c>
      <c r="AN11" s="38" t="e">
        <f>#REF!-#REF!</f>
        <v>#REF!</v>
      </c>
      <c r="AO11" s="38" t="e">
        <f>#REF!-#REF!</f>
        <v>#REF!</v>
      </c>
      <c r="AP11" s="38" t="e">
        <f>#REF!-#REF!</f>
        <v>#REF!</v>
      </c>
      <c r="AQ11" s="38" t="e">
        <f>#REF!-#REF!</f>
        <v>#REF!</v>
      </c>
      <c r="AR11" s="38" t="e">
        <f>#REF!-#REF!</f>
        <v>#REF!</v>
      </c>
      <c r="AS11" s="38" t="e">
        <f>#REF!-#REF!</f>
        <v>#REF!</v>
      </c>
      <c r="AT11" s="38" t="e">
        <f>#REF!-#REF!</f>
        <v>#REF!</v>
      </c>
      <c r="AU11" s="38" t="e">
        <f>#REF!-#REF!</f>
        <v>#REF!</v>
      </c>
      <c r="AV11" s="38" t="e">
        <f>#REF!-#REF!</f>
        <v>#REF!</v>
      </c>
      <c r="AW11" s="38" t="e">
        <f>#REF!-#REF!</f>
        <v>#REF!</v>
      </c>
      <c r="AX11" s="38" t="e">
        <f>#REF!-#REF!</f>
        <v>#REF!</v>
      </c>
      <c r="AY11" s="67" t="e">
        <f>#REF!</f>
        <v>#REF!</v>
      </c>
      <c r="AZ11" s="25"/>
      <c r="BA11" s="40" t="e">
        <f t="shared" si="5"/>
        <v>#REF!</v>
      </c>
    </row>
    <row r="12" spans="1:53" x14ac:dyDescent="0.25">
      <c r="A12" s="32" t="s">
        <v>28</v>
      </c>
      <c r="B12" s="63">
        <f>VLOOKUP($A12,'[1]Hospitals Historical Data'!$A$1:$AB$53,2,FALSE)</f>
        <v>8</v>
      </c>
      <c r="C12" s="63">
        <f>VLOOKUP($A12,'[1]Hospitals Historical Data'!$A$1:$AB$53,3,FALSE)</f>
        <v>7</v>
      </c>
      <c r="D12" s="63">
        <f>VLOOKUP($A12,'[1]Hospitals Historical Data'!$A$1:$AB$53,4,FALSE)</f>
        <v>7</v>
      </c>
      <c r="E12" s="63">
        <f>VLOOKUP($A12,'[1]Hospitals Historical Data'!$A$1:$AB$53,5,FALSE)</f>
        <v>0</v>
      </c>
      <c r="F12" s="63">
        <f>VLOOKUP($A12,'[1]Hospitals Historical Data'!$A$1:$AB$53,6,FALSE)</f>
        <v>0</v>
      </c>
      <c r="G12" s="63">
        <f>VLOOKUP($A12,'[1]Hospitals Historical Data'!$A$1:$AB$53,7,FALSE)</f>
        <v>1</v>
      </c>
      <c r="H12" s="64">
        <f>VLOOKUP($A12,'[1]Hospitals Historical Data'!$A$1:$AB$53,8,FALSE)</f>
        <v>1E-4</v>
      </c>
      <c r="I12" s="65">
        <f t="shared" si="0"/>
        <v>51</v>
      </c>
      <c r="J12" s="64">
        <f>VLOOKUP($A12,'[1]Hospitals Historical Data'!$A$1:$AB$53,14,FALSE)</f>
        <v>0.28999999999999998</v>
      </c>
      <c r="K12" s="64">
        <f>VLOOKUP($A12,'[1]Hospitals Historical Data'!$A$1:$AB$53,20,FALSE)</f>
        <v>0.86</v>
      </c>
      <c r="L12" s="64">
        <f>VLOOKUP($A12,'[1]Hospitals Historical Data'!$A$1:$AB$53,26,FALSE)</f>
        <v>0.86</v>
      </c>
      <c r="M12" s="64">
        <f>VLOOKUP($A12,'[1]Hospitals Historical Data'!$A$1:$AB$53,28,FALSE)</f>
        <v>1</v>
      </c>
      <c r="N12" s="65">
        <f t="shared" si="2"/>
        <v>1</v>
      </c>
      <c r="O12" s="64">
        <f t="shared" si="3"/>
        <v>8599</v>
      </c>
      <c r="P12" s="64">
        <f t="shared" si="4"/>
        <v>0.16279069767441862</v>
      </c>
      <c r="R12" s="36" t="s">
        <v>29</v>
      </c>
      <c r="S12" s="66">
        <v>190</v>
      </c>
      <c r="T12" s="24" t="e">
        <f>RANK(#REF!,#REF!,0)</f>
        <v>#REF!</v>
      </c>
      <c r="U12" s="24" t="e">
        <f>RANK(#REF!,#REF!,0)</f>
        <v>#REF!</v>
      </c>
      <c r="V12" s="24" t="e">
        <f>RANK(#REF!,#REF!,0)</f>
        <v>#REF!</v>
      </c>
      <c r="W12" s="24" t="e">
        <f>RANK(#REF!,#REF!,0)</f>
        <v>#REF!</v>
      </c>
      <c r="X12" s="24" t="e">
        <f>RANK(#REF!,#REF!,0)</f>
        <v>#REF!</v>
      </c>
      <c r="Y12" s="24" t="e">
        <f>RANK(#REF!,#REF!,0)</f>
        <v>#REF!</v>
      </c>
      <c r="Z12" s="24" t="e">
        <f>RANK(#REF!,#REF!,0)</f>
        <v>#REF!</v>
      </c>
      <c r="AA12" s="24" t="e">
        <f>RANK(#REF!,#REF!,0)</f>
        <v>#REF!</v>
      </c>
      <c r="AB12" s="24" t="e">
        <f>RANK(#REF!,#REF!,0)</f>
        <v>#REF!</v>
      </c>
      <c r="AC12" s="24" t="e">
        <f>RANK(#REF!,#REF!,0)</f>
        <v>#REF!</v>
      </c>
      <c r="AD12" s="24" t="e">
        <f>RANK(#REF!,#REF!,0)</f>
        <v>#REF!</v>
      </c>
      <c r="AE12" s="24" t="e">
        <f>RANK(#REF!,#REF!,0)</f>
        <v>#REF!</v>
      </c>
      <c r="AF12" s="24" t="e">
        <f>RANK(#REF!,#REF!,0)</f>
        <v>#REF!</v>
      </c>
      <c r="AG12" s="25"/>
      <c r="AH12" s="26" t="e">
        <f t="shared" si="1"/>
        <v>#REF!</v>
      </c>
      <c r="AJ12" s="36" t="s">
        <v>28</v>
      </c>
      <c r="AK12" s="66">
        <v>8</v>
      </c>
      <c r="AL12" s="29" t="e">
        <f>#REF!</f>
        <v>#REF!</v>
      </c>
      <c r="AM12" s="38" t="e">
        <f>#REF!-#REF!</f>
        <v>#REF!</v>
      </c>
      <c r="AN12" s="38" t="e">
        <f>#REF!-#REF!</f>
        <v>#REF!</v>
      </c>
      <c r="AO12" s="38" t="e">
        <f>#REF!-#REF!</f>
        <v>#REF!</v>
      </c>
      <c r="AP12" s="38" t="e">
        <f>#REF!-#REF!</f>
        <v>#REF!</v>
      </c>
      <c r="AQ12" s="38" t="e">
        <f>#REF!-#REF!</f>
        <v>#REF!</v>
      </c>
      <c r="AR12" s="38" t="e">
        <f>#REF!-#REF!</f>
        <v>#REF!</v>
      </c>
      <c r="AS12" s="38" t="e">
        <f>#REF!-#REF!</f>
        <v>#REF!</v>
      </c>
      <c r="AT12" s="38" t="e">
        <f>#REF!-#REF!</f>
        <v>#REF!</v>
      </c>
      <c r="AU12" s="38" t="e">
        <f>#REF!-#REF!</f>
        <v>#REF!</v>
      </c>
      <c r="AV12" s="38" t="e">
        <f>#REF!-#REF!</f>
        <v>#REF!</v>
      </c>
      <c r="AW12" s="38" t="e">
        <f>#REF!-#REF!</f>
        <v>#REF!</v>
      </c>
      <c r="AX12" s="38" t="e">
        <f>#REF!-#REF!</f>
        <v>#REF!</v>
      </c>
      <c r="AY12" s="67" t="e">
        <f>#REF!</f>
        <v>#REF!</v>
      </c>
      <c r="AZ12" s="25"/>
      <c r="BA12" s="40" t="e">
        <f t="shared" si="5"/>
        <v>#REF!</v>
      </c>
    </row>
    <row r="13" spans="1:53" x14ac:dyDescent="0.25">
      <c r="A13" s="32" t="s">
        <v>29</v>
      </c>
      <c r="B13" s="63">
        <f>VLOOKUP($A13,'[1]Hospitals Historical Data'!$A$1:$AB$53,2,FALSE)</f>
        <v>189</v>
      </c>
      <c r="C13" s="63">
        <f>VLOOKUP($A13,'[1]Hospitals Historical Data'!$A$1:$AB$53,3,FALSE)</f>
        <v>172</v>
      </c>
      <c r="D13" s="63">
        <f>VLOOKUP($A13,'[1]Hospitals Historical Data'!$A$1:$AB$53,4,FALSE)</f>
        <v>163</v>
      </c>
      <c r="E13" s="63">
        <f>VLOOKUP($A13,'[1]Hospitals Historical Data'!$A$1:$AB$53,5,FALSE)</f>
        <v>9</v>
      </c>
      <c r="F13" s="63">
        <f>VLOOKUP($A13,'[1]Hospitals Historical Data'!$A$1:$AB$53,6,FALSE)</f>
        <v>13</v>
      </c>
      <c r="G13" s="63">
        <f>VLOOKUP($A13,'[1]Hospitals Historical Data'!$A$1:$AB$53,7,FALSE)</f>
        <v>4</v>
      </c>
      <c r="H13" s="64">
        <f>VLOOKUP($A13,'[1]Hospitals Historical Data'!$A$1:$AB$53,8,FALSE)</f>
        <v>0.84615384615384615</v>
      </c>
      <c r="I13" s="65">
        <f t="shared" si="0"/>
        <v>5</v>
      </c>
      <c r="J13" s="64">
        <f>VLOOKUP($A13,'[1]Hospitals Historical Data'!$A$1:$AB$53,14,FALSE)</f>
        <v>0.95</v>
      </c>
      <c r="K13" s="64">
        <f>VLOOKUP($A13,'[1]Hospitals Historical Data'!$A$1:$AB$53,20,FALSE)</f>
        <v>0.99</v>
      </c>
      <c r="L13" s="64">
        <f>VLOOKUP($A13,'[1]Hospitals Historical Data'!$A$1:$AB$53,26,FALSE)</f>
        <v>0.99</v>
      </c>
      <c r="M13" s="64">
        <f>VLOOKUP($A13,'[1]Hospitals Historical Data'!$A$1:$AB$53,28,FALSE)</f>
        <v>0.96825396825396826</v>
      </c>
      <c r="N13" s="65">
        <f t="shared" si="2"/>
        <v>18</v>
      </c>
      <c r="O13" s="64">
        <f t="shared" si="3"/>
        <v>0.17</v>
      </c>
      <c r="P13" s="64">
        <f t="shared" si="4"/>
        <v>-2.1965688632355287E-2</v>
      </c>
      <c r="R13" s="36" t="s">
        <v>30</v>
      </c>
      <c r="S13" s="66">
        <v>137</v>
      </c>
      <c r="T13" s="24" t="e">
        <f>RANK(#REF!,#REF!,0)</f>
        <v>#REF!</v>
      </c>
      <c r="U13" s="24" t="e">
        <f>RANK(#REF!,#REF!,0)</f>
        <v>#REF!</v>
      </c>
      <c r="V13" s="24" t="e">
        <f>RANK(#REF!,#REF!,0)</f>
        <v>#REF!</v>
      </c>
      <c r="W13" s="24" t="e">
        <f>RANK(#REF!,#REF!,0)</f>
        <v>#REF!</v>
      </c>
      <c r="X13" s="24" t="e">
        <f>RANK(#REF!,#REF!,0)</f>
        <v>#REF!</v>
      </c>
      <c r="Y13" s="24" t="e">
        <f>RANK(#REF!,#REF!,0)</f>
        <v>#REF!</v>
      </c>
      <c r="Z13" s="24" t="e">
        <f>RANK(#REF!,#REF!,0)</f>
        <v>#REF!</v>
      </c>
      <c r="AA13" s="24" t="e">
        <f>RANK(#REF!,#REF!,0)</f>
        <v>#REF!</v>
      </c>
      <c r="AB13" s="24" t="e">
        <f>RANK(#REF!,#REF!,0)</f>
        <v>#REF!</v>
      </c>
      <c r="AC13" s="24" t="e">
        <f>RANK(#REF!,#REF!,0)</f>
        <v>#REF!</v>
      </c>
      <c r="AD13" s="24" t="e">
        <f>RANK(#REF!,#REF!,0)</f>
        <v>#REF!</v>
      </c>
      <c r="AE13" s="24" t="e">
        <f>RANK(#REF!,#REF!,0)</f>
        <v>#REF!</v>
      </c>
      <c r="AF13" s="24" t="e">
        <f>RANK(#REF!,#REF!,0)</f>
        <v>#REF!</v>
      </c>
      <c r="AG13" s="25"/>
      <c r="AH13" s="26" t="e">
        <f t="shared" si="1"/>
        <v>#REF!</v>
      </c>
      <c r="AJ13" s="36" t="s">
        <v>29</v>
      </c>
      <c r="AK13" s="66">
        <v>190</v>
      </c>
      <c r="AL13" s="29" t="e">
        <f>#REF!</f>
        <v>#REF!</v>
      </c>
      <c r="AM13" s="38" t="e">
        <f>#REF!-#REF!</f>
        <v>#REF!</v>
      </c>
      <c r="AN13" s="38" t="e">
        <f>#REF!-#REF!</f>
        <v>#REF!</v>
      </c>
      <c r="AO13" s="38" t="e">
        <f>#REF!-#REF!</f>
        <v>#REF!</v>
      </c>
      <c r="AP13" s="38" t="e">
        <f>#REF!-#REF!</f>
        <v>#REF!</v>
      </c>
      <c r="AQ13" s="38" t="e">
        <f>#REF!-#REF!</f>
        <v>#REF!</v>
      </c>
      <c r="AR13" s="38" t="e">
        <f>#REF!-#REF!</f>
        <v>#REF!</v>
      </c>
      <c r="AS13" s="38" t="e">
        <f>#REF!-#REF!</f>
        <v>#REF!</v>
      </c>
      <c r="AT13" s="38" t="e">
        <f>#REF!-#REF!</f>
        <v>#REF!</v>
      </c>
      <c r="AU13" s="38" t="e">
        <f>#REF!-#REF!</f>
        <v>#REF!</v>
      </c>
      <c r="AV13" s="38" t="e">
        <f>#REF!-#REF!</f>
        <v>#REF!</v>
      </c>
      <c r="AW13" s="38" t="e">
        <f>#REF!-#REF!</f>
        <v>#REF!</v>
      </c>
      <c r="AX13" s="38" t="e">
        <f>#REF!-#REF!</f>
        <v>#REF!</v>
      </c>
      <c r="AY13" s="67" t="e">
        <f>#REF!</f>
        <v>#REF!</v>
      </c>
      <c r="AZ13" s="25"/>
      <c r="BA13" s="40" t="e">
        <f t="shared" si="5"/>
        <v>#REF!</v>
      </c>
    </row>
    <row r="14" spans="1:53" x14ac:dyDescent="0.25">
      <c r="A14" s="32" t="s">
        <v>30</v>
      </c>
      <c r="B14" s="63">
        <f>VLOOKUP($A14,'[1]Hospitals Historical Data'!$A$1:$AB$53,2,FALSE)</f>
        <v>134</v>
      </c>
      <c r="C14" s="63">
        <f>VLOOKUP($A14,'[1]Hospitals Historical Data'!$A$1:$AB$53,3,FALSE)</f>
        <v>102</v>
      </c>
      <c r="D14" s="63">
        <f>VLOOKUP($A14,'[1]Hospitals Historical Data'!$A$1:$AB$53,4,FALSE)</f>
        <v>62</v>
      </c>
      <c r="E14" s="63">
        <f>VLOOKUP($A14,'[1]Hospitals Historical Data'!$A$1:$AB$53,5,FALSE)</f>
        <v>40</v>
      </c>
      <c r="F14" s="63">
        <f>VLOOKUP($A14,'[1]Hospitals Historical Data'!$A$1:$AB$53,6,FALSE)</f>
        <v>30</v>
      </c>
      <c r="G14" s="63">
        <f>VLOOKUP($A14,'[1]Hospitals Historical Data'!$A$1:$AB$53,7,FALSE)</f>
        <v>2</v>
      </c>
      <c r="H14" s="64">
        <f>VLOOKUP($A14,'[1]Hospitals Historical Data'!$A$1:$AB$53,8,FALSE)</f>
        <v>0.72535211267605637</v>
      </c>
      <c r="I14" s="65">
        <f t="shared" si="0"/>
        <v>16</v>
      </c>
      <c r="J14" s="64">
        <f>VLOOKUP($A14,'[1]Hospitals Historical Data'!$A$1:$AB$53,14,FALSE)</f>
        <v>0.91</v>
      </c>
      <c r="K14" s="64">
        <f>VLOOKUP($A14,'[1]Hospitals Historical Data'!$A$1:$AB$53,20,FALSE)</f>
        <v>0.92</v>
      </c>
      <c r="L14" s="64">
        <f>VLOOKUP($A14,'[1]Hospitals Historical Data'!$A$1:$AB$53,26,FALSE)</f>
        <v>0.96</v>
      </c>
      <c r="M14" s="64">
        <f>VLOOKUP($A14,'[1]Hospitals Historical Data'!$A$1:$AB$53,28,FALSE)</f>
        <v>0.94776119402985071</v>
      </c>
      <c r="N14" s="65">
        <f t="shared" si="2"/>
        <v>28</v>
      </c>
      <c r="O14" s="64">
        <f t="shared" si="3"/>
        <v>0.26834951456310679</v>
      </c>
      <c r="P14" s="64">
        <f t="shared" si="4"/>
        <v>3.0175210902011591E-2</v>
      </c>
      <c r="R14" s="36" t="s">
        <v>31</v>
      </c>
      <c r="S14" s="66">
        <v>23</v>
      </c>
      <c r="T14" s="24" t="e">
        <f>RANK(#REF!,#REF!,0)</f>
        <v>#REF!</v>
      </c>
      <c r="U14" s="24" t="e">
        <f>RANK(#REF!,#REF!,0)</f>
        <v>#REF!</v>
      </c>
      <c r="V14" s="24" t="e">
        <f>RANK(#REF!,#REF!,0)</f>
        <v>#REF!</v>
      </c>
      <c r="W14" s="24" t="e">
        <f>RANK(#REF!,#REF!,0)</f>
        <v>#REF!</v>
      </c>
      <c r="X14" s="24" t="e">
        <f>RANK(#REF!,#REF!,0)</f>
        <v>#REF!</v>
      </c>
      <c r="Y14" s="24" t="e">
        <f>RANK(#REF!,#REF!,0)</f>
        <v>#REF!</v>
      </c>
      <c r="Z14" s="24" t="e">
        <f>RANK(#REF!,#REF!,0)</f>
        <v>#REF!</v>
      </c>
      <c r="AA14" s="24" t="e">
        <f>RANK(#REF!,#REF!,0)</f>
        <v>#REF!</v>
      </c>
      <c r="AB14" s="24" t="e">
        <f>RANK(#REF!,#REF!,0)</f>
        <v>#REF!</v>
      </c>
      <c r="AC14" s="24" t="e">
        <f>RANK(#REF!,#REF!,0)</f>
        <v>#REF!</v>
      </c>
      <c r="AD14" s="24" t="e">
        <f>RANK(#REF!,#REF!,0)</f>
        <v>#REF!</v>
      </c>
      <c r="AE14" s="24" t="e">
        <f>RANK(#REF!,#REF!,0)</f>
        <v>#REF!</v>
      </c>
      <c r="AF14" s="24" t="e">
        <f>RANK(#REF!,#REF!,0)</f>
        <v>#REF!</v>
      </c>
      <c r="AG14" s="25"/>
      <c r="AH14" s="26" t="e">
        <f t="shared" si="1"/>
        <v>#REF!</v>
      </c>
      <c r="AJ14" s="36" t="s">
        <v>30</v>
      </c>
      <c r="AK14" s="66">
        <v>137</v>
      </c>
      <c r="AL14" s="29" t="e">
        <f>#REF!</f>
        <v>#REF!</v>
      </c>
      <c r="AM14" s="38" t="e">
        <f>#REF!-#REF!</f>
        <v>#REF!</v>
      </c>
      <c r="AN14" s="38" t="e">
        <f>#REF!-#REF!</f>
        <v>#REF!</v>
      </c>
      <c r="AO14" s="38" t="e">
        <f>#REF!-#REF!</f>
        <v>#REF!</v>
      </c>
      <c r="AP14" s="38" t="e">
        <f>#REF!-#REF!</f>
        <v>#REF!</v>
      </c>
      <c r="AQ14" s="38" t="e">
        <f>#REF!-#REF!</f>
        <v>#REF!</v>
      </c>
      <c r="AR14" s="38" t="e">
        <f>#REF!-#REF!</f>
        <v>#REF!</v>
      </c>
      <c r="AS14" s="38" t="e">
        <f>#REF!-#REF!</f>
        <v>#REF!</v>
      </c>
      <c r="AT14" s="38" t="e">
        <f>#REF!-#REF!</f>
        <v>#REF!</v>
      </c>
      <c r="AU14" s="38" t="e">
        <f>#REF!-#REF!</f>
        <v>#REF!</v>
      </c>
      <c r="AV14" s="38" t="e">
        <f>#REF!-#REF!</f>
        <v>#REF!</v>
      </c>
      <c r="AW14" s="38" t="e">
        <f>#REF!-#REF!</f>
        <v>#REF!</v>
      </c>
      <c r="AX14" s="38" t="e">
        <f>#REF!-#REF!</f>
        <v>#REF!</v>
      </c>
      <c r="AY14" s="67" t="e">
        <f>#REF!</f>
        <v>#REF!</v>
      </c>
      <c r="AZ14" s="25"/>
      <c r="BA14" s="40" t="e">
        <f t="shared" si="5"/>
        <v>#REF!</v>
      </c>
    </row>
    <row r="15" spans="1:53" x14ac:dyDescent="0.25">
      <c r="A15" s="32" t="s">
        <v>31</v>
      </c>
      <c r="B15" s="63">
        <f>VLOOKUP($A15,'[1]Hospitals Historical Data'!$A$1:$AB$53,2,FALSE)</f>
        <v>23</v>
      </c>
      <c r="C15" s="63">
        <f>VLOOKUP($A15,'[1]Hospitals Historical Data'!$A$1:$AB$53,3,FALSE)</f>
        <v>12</v>
      </c>
      <c r="D15" s="63">
        <f>VLOOKUP($A15,'[1]Hospitals Historical Data'!$A$1:$AB$53,4,FALSE)</f>
        <v>8</v>
      </c>
      <c r="E15" s="63">
        <f>VLOOKUP($A15,'[1]Hospitals Historical Data'!$A$1:$AB$53,5,FALSE)</f>
        <v>4</v>
      </c>
      <c r="F15" s="63">
        <f>VLOOKUP($A15,'[1]Hospitals Historical Data'!$A$1:$AB$53,6,FALSE)</f>
        <v>9</v>
      </c>
      <c r="G15" s="63">
        <f>VLOOKUP($A15,'[1]Hospitals Historical Data'!$A$1:$AB$53,7,FALSE)</f>
        <v>2</v>
      </c>
      <c r="H15" s="64">
        <f>VLOOKUP($A15,'[1]Hospitals Historical Data'!$A$1:$AB$53,8,FALSE)</f>
        <v>0.47826086956521741</v>
      </c>
      <c r="I15" s="65">
        <f t="shared" si="0"/>
        <v>41</v>
      </c>
      <c r="J15" s="64">
        <f>VLOOKUP($A15,'[1]Hospitals Historical Data'!$A$1:$AB$53,14,FALSE)</f>
        <v>0.56999999999999995</v>
      </c>
      <c r="K15" s="64">
        <f>VLOOKUP($A15,'[1]Hospitals Historical Data'!$A$1:$AB$53,20,FALSE)</f>
        <v>0.65</v>
      </c>
      <c r="L15" s="64">
        <f>VLOOKUP($A15,'[1]Hospitals Historical Data'!$A$1:$AB$53,26,FALSE)</f>
        <v>0.74</v>
      </c>
      <c r="M15" s="64">
        <f>VLOOKUP($A15,'[1]Hospitals Historical Data'!$A$1:$AB$53,28,FALSE)</f>
        <v>0.73913043478260865</v>
      </c>
      <c r="N15" s="65">
        <f t="shared" si="2"/>
        <v>51</v>
      </c>
      <c r="O15" s="64">
        <f t="shared" si="3"/>
        <v>0.35909090909090907</v>
      </c>
      <c r="P15" s="64">
        <f t="shared" si="4"/>
        <v>0.13712374581939787</v>
      </c>
      <c r="R15" s="36" t="s">
        <v>32</v>
      </c>
      <c r="S15" s="66">
        <v>41</v>
      </c>
      <c r="T15" s="24" t="e">
        <f>RANK(#REF!,#REF!,0)</f>
        <v>#REF!</v>
      </c>
      <c r="U15" s="24" t="e">
        <f>RANK(#REF!,#REF!,0)</f>
        <v>#REF!</v>
      </c>
      <c r="V15" s="24" t="e">
        <f>RANK(#REF!,#REF!,0)</f>
        <v>#REF!</v>
      </c>
      <c r="W15" s="24" t="e">
        <f>RANK(#REF!,#REF!,0)</f>
        <v>#REF!</v>
      </c>
      <c r="X15" s="24" t="e">
        <f>RANK(#REF!,#REF!,0)</f>
        <v>#REF!</v>
      </c>
      <c r="Y15" s="24" t="e">
        <f>RANK(#REF!,#REF!,0)</f>
        <v>#REF!</v>
      </c>
      <c r="Z15" s="24" t="e">
        <f>RANK(#REF!,#REF!,0)</f>
        <v>#REF!</v>
      </c>
      <c r="AA15" s="24" t="e">
        <f>RANK(#REF!,#REF!,0)</f>
        <v>#REF!</v>
      </c>
      <c r="AB15" s="24" t="e">
        <f>RANK(#REF!,#REF!,0)</f>
        <v>#REF!</v>
      </c>
      <c r="AC15" s="24" t="e">
        <f>RANK(#REF!,#REF!,0)</f>
        <v>#REF!</v>
      </c>
      <c r="AD15" s="24" t="e">
        <f>RANK(#REF!,#REF!,0)</f>
        <v>#REF!</v>
      </c>
      <c r="AE15" s="24" t="e">
        <f>RANK(#REF!,#REF!,0)</f>
        <v>#REF!</v>
      </c>
      <c r="AF15" s="24" t="e">
        <f>RANK(#REF!,#REF!,0)</f>
        <v>#REF!</v>
      </c>
      <c r="AG15" s="25"/>
      <c r="AH15" s="26" t="e">
        <f t="shared" si="1"/>
        <v>#REF!</v>
      </c>
      <c r="AJ15" s="36" t="s">
        <v>31</v>
      </c>
      <c r="AK15" s="66">
        <v>23</v>
      </c>
      <c r="AL15" s="29" t="e">
        <f>#REF!</f>
        <v>#REF!</v>
      </c>
      <c r="AM15" s="38" t="e">
        <f>#REF!-#REF!</f>
        <v>#REF!</v>
      </c>
      <c r="AN15" s="38" t="e">
        <f>#REF!-#REF!</f>
        <v>#REF!</v>
      </c>
      <c r="AO15" s="38" t="e">
        <f>#REF!-#REF!</f>
        <v>#REF!</v>
      </c>
      <c r="AP15" s="38" t="e">
        <f>#REF!-#REF!</f>
        <v>#REF!</v>
      </c>
      <c r="AQ15" s="38" t="e">
        <f>#REF!-#REF!</f>
        <v>#REF!</v>
      </c>
      <c r="AR15" s="38" t="e">
        <f>#REF!-#REF!</f>
        <v>#REF!</v>
      </c>
      <c r="AS15" s="38" t="e">
        <f>#REF!-#REF!</f>
        <v>#REF!</v>
      </c>
      <c r="AT15" s="38" t="e">
        <f>#REF!-#REF!</f>
        <v>#REF!</v>
      </c>
      <c r="AU15" s="38" t="e">
        <f>#REF!-#REF!</f>
        <v>#REF!</v>
      </c>
      <c r="AV15" s="38" t="e">
        <f>#REF!-#REF!</f>
        <v>#REF!</v>
      </c>
      <c r="AW15" s="38" t="e">
        <f>#REF!-#REF!</f>
        <v>#REF!</v>
      </c>
      <c r="AX15" s="38" t="e">
        <f>#REF!-#REF!</f>
        <v>#REF!</v>
      </c>
      <c r="AY15" s="67" t="e">
        <f>#REF!</f>
        <v>#REF!</v>
      </c>
      <c r="AZ15" s="25"/>
      <c r="BA15" s="40" t="e">
        <f t="shared" si="5"/>
        <v>#REF!</v>
      </c>
    </row>
    <row r="16" spans="1:53" x14ac:dyDescent="0.25">
      <c r="A16" s="32" t="s">
        <v>32</v>
      </c>
      <c r="B16" s="63">
        <f>VLOOKUP($A16,'[1]Hospitals Historical Data'!$A$1:$AB$53,2,FALSE)</f>
        <v>41</v>
      </c>
      <c r="C16" s="63">
        <f>VLOOKUP($A16,'[1]Hospitals Historical Data'!$A$1:$AB$53,3,FALSE)</f>
        <v>14</v>
      </c>
      <c r="D16" s="63">
        <f>VLOOKUP($A16,'[1]Hospitals Historical Data'!$A$1:$AB$53,4,FALSE)</f>
        <v>11</v>
      </c>
      <c r="E16" s="63">
        <f>VLOOKUP($A16,'[1]Hospitals Historical Data'!$A$1:$AB$53,5,FALSE)</f>
        <v>3</v>
      </c>
      <c r="F16" s="63">
        <f>VLOOKUP($A16,'[1]Hospitals Historical Data'!$A$1:$AB$53,6,FALSE)</f>
        <v>27</v>
      </c>
      <c r="G16" s="63">
        <f>VLOOKUP($A16,'[1]Hospitals Historical Data'!$A$1:$AB$53,7,FALSE)</f>
        <v>0</v>
      </c>
      <c r="H16" s="64">
        <f>VLOOKUP($A16,'[1]Hospitals Historical Data'!$A$1:$AB$53,8,FALSE)</f>
        <v>0.35714285714285715</v>
      </c>
      <c r="I16" s="65">
        <f t="shared" si="0"/>
        <v>48</v>
      </c>
      <c r="J16" s="64">
        <f>VLOOKUP($A16,'[1]Hospitals Historical Data'!$A$1:$AB$53,14,FALSE)</f>
        <v>0.4</v>
      </c>
      <c r="K16" s="64">
        <f>VLOOKUP($A16,'[1]Hospitals Historical Data'!$A$1:$AB$53,20,FALSE)</f>
        <v>0.76</v>
      </c>
      <c r="L16" s="64">
        <f>VLOOKUP($A16,'[1]Hospitals Historical Data'!$A$1:$AB$53,26,FALSE)</f>
        <v>0.79</v>
      </c>
      <c r="M16" s="64">
        <f>VLOOKUP($A16,'[1]Hospitals Historical Data'!$A$1:$AB$53,28,FALSE)</f>
        <v>0.85365853658536583</v>
      </c>
      <c r="N16" s="65">
        <f t="shared" si="2"/>
        <v>49</v>
      </c>
      <c r="O16" s="64">
        <f t="shared" si="3"/>
        <v>1.1279999999999999</v>
      </c>
      <c r="P16" s="64">
        <f t="shared" si="4"/>
        <v>0.12323491655969188</v>
      </c>
      <c r="R16" s="36" t="s">
        <v>33</v>
      </c>
      <c r="S16" s="66">
        <v>180</v>
      </c>
      <c r="T16" s="24" t="e">
        <f>RANK(#REF!,#REF!,0)</f>
        <v>#REF!</v>
      </c>
      <c r="U16" s="24" t="e">
        <f>RANK(#REF!,#REF!,0)</f>
        <v>#REF!</v>
      </c>
      <c r="V16" s="24" t="e">
        <f>RANK(#REF!,#REF!,0)</f>
        <v>#REF!</v>
      </c>
      <c r="W16" s="24" t="e">
        <f>RANK(#REF!,#REF!,0)</f>
        <v>#REF!</v>
      </c>
      <c r="X16" s="24" t="e">
        <f>RANK(#REF!,#REF!,0)</f>
        <v>#REF!</v>
      </c>
      <c r="Y16" s="24" t="e">
        <f>RANK(#REF!,#REF!,0)</f>
        <v>#REF!</v>
      </c>
      <c r="Z16" s="24" t="e">
        <f>RANK(#REF!,#REF!,0)</f>
        <v>#REF!</v>
      </c>
      <c r="AA16" s="24" t="e">
        <f>RANK(#REF!,#REF!,0)</f>
        <v>#REF!</v>
      </c>
      <c r="AB16" s="24" t="e">
        <f>RANK(#REF!,#REF!,0)</f>
        <v>#REF!</v>
      </c>
      <c r="AC16" s="24" t="e">
        <f>RANK(#REF!,#REF!,0)</f>
        <v>#REF!</v>
      </c>
      <c r="AD16" s="24" t="e">
        <f>RANK(#REF!,#REF!,0)</f>
        <v>#REF!</v>
      </c>
      <c r="AE16" s="24" t="e">
        <f>RANK(#REF!,#REF!,0)</f>
        <v>#REF!</v>
      </c>
      <c r="AF16" s="24" t="e">
        <f>RANK(#REF!,#REF!,0)</f>
        <v>#REF!</v>
      </c>
      <c r="AG16" s="25"/>
      <c r="AH16" s="26" t="e">
        <f t="shared" si="1"/>
        <v>#REF!</v>
      </c>
      <c r="AJ16" s="36" t="s">
        <v>32</v>
      </c>
      <c r="AK16" s="66">
        <v>41</v>
      </c>
      <c r="AL16" s="29" t="e">
        <f>#REF!</f>
        <v>#REF!</v>
      </c>
      <c r="AM16" s="38" t="e">
        <f>#REF!-#REF!</f>
        <v>#REF!</v>
      </c>
      <c r="AN16" s="38" t="e">
        <f>#REF!-#REF!</f>
        <v>#REF!</v>
      </c>
      <c r="AO16" s="38" t="e">
        <f>#REF!-#REF!</f>
        <v>#REF!</v>
      </c>
      <c r="AP16" s="38" t="e">
        <f>#REF!-#REF!</f>
        <v>#REF!</v>
      </c>
      <c r="AQ16" s="38" t="e">
        <f>#REF!-#REF!</f>
        <v>#REF!</v>
      </c>
      <c r="AR16" s="38" t="e">
        <f>#REF!-#REF!</f>
        <v>#REF!</v>
      </c>
      <c r="AS16" s="38" t="e">
        <f>#REF!-#REF!</f>
        <v>#REF!</v>
      </c>
      <c r="AT16" s="38" t="e">
        <f>#REF!-#REF!</f>
        <v>#REF!</v>
      </c>
      <c r="AU16" s="38" t="e">
        <f>#REF!-#REF!</f>
        <v>#REF!</v>
      </c>
      <c r="AV16" s="38" t="e">
        <f>#REF!-#REF!</f>
        <v>#REF!</v>
      </c>
      <c r="AW16" s="38" t="e">
        <f>#REF!-#REF!</f>
        <v>#REF!</v>
      </c>
      <c r="AX16" s="38" t="e">
        <f>#REF!-#REF!</f>
        <v>#REF!</v>
      </c>
      <c r="AY16" s="67" t="e">
        <f>#REF!</f>
        <v>#REF!</v>
      </c>
      <c r="AZ16" s="25"/>
      <c r="BA16" s="40" t="e">
        <f t="shared" si="5"/>
        <v>#REF!</v>
      </c>
    </row>
    <row r="17" spans="1:53" x14ac:dyDescent="0.25">
      <c r="A17" s="32" t="s">
        <v>33</v>
      </c>
      <c r="B17" s="63">
        <f>VLOOKUP($A17,'[1]Hospitals Historical Data'!$A$1:$AB$53,2,FALSE)</f>
        <v>180</v>
      </c>
      <c r="C17" s="63">
        <f>VLOOKUP($A17,'[1]Hospitals Historical Data'!$A$1:$AB$53,3,FALSE)</f>
        <v>126</v>
      </c>
      <c r="D17" s="63">
        <f>VLOOKUP($A17,'[1]Hospitals Historical Data'!$A$1:$AB$53,4,FALSE)</f>
        <v>103</v>
      </c>
      <c r="E17" s="63">
        <f>VLOOKUP($A17,'[1]Hospitals Historical Data'!$A$1:$AB$53,5,FALSE)</f>
        <v>23</v>
      </c>
      <c r="F17" s="63">
        <f>VLOOKUP($A17,'[1]Hospitals Historical Data'!$A$1:$AB$53,6,FALSE)</f>
        <v>51</v>
      </c>
      <c r="G17" s="63">
        <f>VLOOKUP($A17,'[1]Hospitals Historical Data'!$A$1:$AB$53,7,FALSE)</f>
        <v>3</v>
      </c>
      <c r="H17" s="64">
        <f>VLOOKUP($A17,'[1]Hospitals Historical Data'!$A$1:$AB$53,8,FALSE)</f>
        <v>0.68333333333333335</v>
      </c>
      <c r="I17" s="65">
        <f t="shared" si="0"/>
        <v>22</v>
      </c>
      <c r="J17" s="64">
        <f>VLOOKUP($A17,'[1]Hospitals Historical Data'!$A$1:$AB$53,14,FALSE)</f>
        <v>0.84</v>
      </c>
      <c r="K17" s="64">
        <f>VLOOKUP($A17,'[1]Hospitals Historical Data'!$A$1:$AB$53,20,FALSE)</f>
        <v>0.91</v>
      </c>
      <c r="L17" s="64">
        <f>VLOOKUP($A17,'[1]Hospitals Historical Data'!$A$1:$AB$53,26,FALSE)</f>
        <v>0.98</v>
      </c>
      <c r="M17" s="64">
        <f>VLOOKUP($A17,'[1]Hospitals Historical Data'!$A$1:$AB$53,28,FALSE)</f>
        <v>0.98888888888888893</v>
      </c>
      <c r="N17" s="65">
        <f t="shared" si="2"/>
        <v>9</v>
      </c>
      <c r="O17" s="64">
        <f t="shared" si="3"/>
        <v>0.33170731707317075</v>
      </c>
      <c r="P17" s="64">
        <f t="shared" si="4"/>
        <v>8.6691086691086702E-2</v>
      </c>
      <c r="R17" s="36" t="s">
        <v>34</v>
      </c>
      <c r="S17" s="66">
        <v>126</v>
      </c>
      <c r="T17" s="24" t="e">
        <f>RANK(#REF!,#REF!,0)</f>
        <v>#REF!</v>
      </c>
      <c r="U17" s="24" t="e">
        <f>RANK(#REF!,#REF!,0)</f>
        <v>#REF!</v>
      </c>
      <c r="V17" s="24" t="e">
        <f>RANK(#REF!,#REF!,0)</f>
        <v>#REF!</v>
      </c>
      <c r="W17" s="24" t="e">
        <f>RANK(#REF!,#REF!,0)</f>
        <v>#REF!</v>
      </c>
      <c r="X17" s="24" t="e">
        <f>RANK(#REF!,#REF!,0)</f>
        <v>#REF!</v>
      </c>
      <c r="Y17" s="24" t="e">
        <f>RANK(#REF!,#REF!,0)</f>
        <v>#REF!</v>
      </c>
      <c r="Z17" s="24" t="e">
        <f>RANK(#REF!,#REF!,0)</f>
        <v>#REF!</v>
      </c>
      <c r="AA17" s="24" t="e">
        <f>RANK(#REF!,#REF!,0)</f>
        <v>#REF!</v>
      </c>
      <c r="AB17" s="24" t="e">
        <f>RANK(#REF!,#REF!,0)</f>
        <v>#REF!</v>
      </c>
      <c r="AC17" s="24" t="e">
        <f>RANK(#REF!,#REF!,0)</f>
        <v>#REF!</v>
      </c>
      <c r="AD17" s="24" t="e">
        <f>RANK(#REF!,#REF!,0)</f>
        <v>#REF!</v>
      </c>
      <c r="AE17" s="24" t="e">
        <f>RANK(#REF!,#REF!,0)</f>
        <v>#REF!</v>
      </c>
      <c r="AF17" s="24" t="e">
        <f>RANK(#REF!,#REF!,0)</f>
        <v>#REF!</v>
      </c>
      <c r="AG17" s="25"/>
      <c r="AH17" s="26" t="e">
        <f t="shared" si="1"/>
        <v>#REF!</v>
      </c>
      <c r="AJ17" s="36" t="s">
        <v>33</v>
      </c>
      <c r="AK17" s="66">
        <v>180</v>
      </c>
      <c r="AL17" s="29" t="e">
        <f>#REF!</f>
        <v>#REF!</v>
      </c>
      <c r="AM17" s="38" t="e">
        <f>#REF!-#REF!</f>
        <v>#REF!</v>
      </c>
      <c r="AN17" s="38" t="e">
        <f>#REF!-#REF!</f>
        <v>#REF!</v>
      </c>
      <c r="AO17" s="38" t="e">
        <f>#REF!-#REF!</f>
        <v>#REF!</v>
      </c>
      <c r="AP17" s="38" t="e">
        <f>#REF!-#REF!</f>
        <v>#REF!</v>
      </c>
      <c r="AQ17" s="38" t="e">
        <f>#REF!-#REF!</f>
        <v>#REF!</v>
      </c>
      <c r="AR17" s="38" t="e">
        <f>#REF!-#REF!</f>
        <v>#REF!</v>
      </c>
      <c r="AS17" s="38" t="e">
        <f>#REF!-#REF!</f>
        <v>#REF!</v>
      </c>
      <c r="AT17" s="38" t="e">
        <f>#REF!-#REF!</f>
        <v>#REF!</v>
      </c>
      <c r="AU17" s="38" t="e">
        <f>#REF!-#REF!</f>
        <v>#REF!</v>
      </c>
      <c r="AV17" s="38" t="e">
        <f>#REF!-#REF!</f>
        <v>#REF!</v>
      </c>
      <c r="AW17" s="38" t="e">
        <f>#REF!-#REF!</f>
        <v>#REF!</v>
      </c>
      <c r="AX17" s="38" t="e">
        <f>#REF!-#REF!</f>
        <v>#REF!</v>
      </c>
      <c r="AY17" s="67" t="e">
        <f>#REF!</f>
        <v>#REF!</v>
      </c>
      <c r="AZ17" s="25"/>
      <c r="BA17" s="40" t="e">
        <f t="shared" si="5"/>
        <v>#REF!</v>
      </c>
    </row>
    <row r="18" spans="1:53" x14ac:dyDescent="0.25">
      <c r="A18" s="32" t="s">
        <v>34</v>
      </c>
      <c r="B18" s="63">
        <f>VLOOKUP($A18,'[1]Hospitals Historical Data'!$A$1:$AB$53,2,FALSE)</f>
        <v>123</v>
      </c>
      <c r="C18" s="63">
        <f>VLOOKUP($A18,'[1]Hospitals Historical Data'!$A$1:$AB$53,3,FALSE)</f>
        <v>88</v>
      </c>
      <c r="D18" s="63">
        <f>VLOOKUP($A18,'[1]Hospitals Historical Data'!$A$1:$AB$53,4,FALSE)</f>
        <v>71</v>
      </c>
      <c r="E18" s="63">
        <f>VLOOKUP($A18,'[1]Hospitals Historical Data'!$A$1:$AB$53,5,FALSE)</f>
        <v>17</v>
      </c>
      <c r="F18" s="63">
        <f>VLOOKUP($A18,'[1]Hospitals Historical Data'!$A$1:$AB$53,6,FALSE)</f>
        <v>35</v>
      </c>
      <c r="G18" s="63">
        <f>VLOOKUP($A18,'[1]Hospitals Historical Data'!$A$1:$AB$53,7,FALSE)</f>
        <v>0</v>
      </c>
      <c r="H18" s="64">
        <f>VLOOKUP($A18,'[1]Hospitals Historical Data'!$A$1:$AB$53,8,FALSE)</f>
        <v>0.70161290322580649</v>
      </c>
      <c r="I18" s="65">
        <f t="shared" si="0"/>
        <v>18</v>
      </c>
      <c r="J18" s="64">
        <f>VLOOKUP($A18,'[1]Hospitals Historical Data'!$A$1:$AB$53,14,FALSE)</f>
        <v>0.92</v>
      </c>
      <c r="K18" s="64">
        <f>VLOOKUP($A18,'[1]Hospitals Historical Data'!$A$1:$AB$53,20,FALSE)</f>
        <v>0.93</v>
      </c>
      <c r="L18" s="64">
        <f>VLOOKUP($A18,'[1]Hospitals Historical Data'!$A$1:$AB$53,26,FALSE)</f>
        <v>0.95</v>
      </c>
      <c r="M18" s="64">
        <f>VLOOKUP($A18,'[1]Hospitals Historical Data'!$A$1:$AB$53,28,FALSE)</f>
        <v>0.95121951219512191</v>
      </c>
      <c r="N18" s="65">
        <f t="shared" si="2"/>
        <v>24</v>
      </c>
      <c r="O18" s="64">
        <f t="shared" si="3"/>
        <v>0.32551724137931032</v>
      </c>
      <c r="P18" s="64">
        <f t="shared" si="4"/>
        <v>2.2816679779700921E-2</v>
      </c>
      <c r="R18" s="36" t="s">
        <v>35</v>
      </c>
      <c r="S18" s="66">
        <v>116</v>
      </c>
      <c r="T18" s="24" t="e">
        <f>RANK(#REF!,#REF!,0)</f>
        <v>#REF!</v>
      </c>
      <c r="U18" s="24" t="e">
        <f>RANK(#REF!,#REF!,0)</f>
        <v>#REF!</v>
      </c>
      <c r="V18" s="24" t="e">
        <f>RANK(#REF!,#REF!,0)</f>
        <v>#REF!</v>
      </c>
      <c r="W18" s="24" t="e">
        <f>RANK(#REF!,#REF!,0)</f>
        <v>#REF!</v>
      </c>
      <c r="X18" s="24" t="e">
        <f>RANK(#REF!,#REF!,0)</f>
        <v>#REF!</v>
      </c>
      <c r="Y18" s="24" t="e">
        <f>RANK(#REF!,#REF!,0)</f>
        <v>#REF!</v>
      </c>
      <c r="Z18" s="24" t="e">
        <f>RANK(#REF!,#REF!,0)</f>
        <v>#REF!</v>
      </c>
      <c r="AA18" s="24" t="e">
        <f>RANK(#REF!,#REF!,0)</f>
        <v>#REF!</v>
      </c>
      <c r="AB18" s="24" t="e">
        <f>RANK(#REF!,#REF!,0)</f>
        <v>#REF!</v>
      </c>
      <c r="AC18" s="24" t="e">
        <f>RANK(#REF!,#REF!,0)</f>
        <v>#REF!</v>
      </c>
      <c r="AD18" s="24" t="e">
        <f>RANK(#REF!,#REF!,0)</f>
        <v>#REF!</v>
      </c>
      <c r="AE18" s="24" t="e">
        <f>RANK(#REF!,#REF!,0)</f>
        <v>#REF!</v>
      </c>
      <c r="AF18" s="24" t="e">
        <f>RANK(#REF!,#REF!,0)</f>
        <v>#REF!</v>
      </c>
      <c r="AG18" s="25"/>
      <c r="AH18" s="26" t="e">
        <f t="shared" si="1"/>
        <v>#REF!</v>
      </c>
      <c r="AJ18" s="36" t="s">
        <v>34</v>
      </c>
      <c r="AK18" s="66">
        <v>126</v>
      </c>
      <c r="AL18" s="29" t="e">
        <f>#REF!</f>
        <v>#REF!</v>
      </c>
      <c r="AM18" s="38" t="e">
        <f>#REF!-#REF!</f>
        <v>#REF!</v>
      </c>
      <c r="AN18" s="38" t="e">
        <f>#REF!-#REF!</f>
        <v>#REF!</v>
      </c>
      <c r="AO18" s="38" t="e">
        <f>#REF!-#REF!</f>
        <v>#REF!</v>
      </c>
      <c r="AP18" s="38" t="e">
        <f>#REF!-#REF!</f>
        <v>#REF!</v>
      </c>
      <c r="AQ18" s="38" t="e">
        <f>#REF!-#REF!</f>
        <v>#REF!</v>
      </c>
      <c r="AR18" s="38" t="e">
        <f>#REF!-#REF!</f>
        <v>#REF!</v>
      </c>
      <c r="AS18" s="38" t="e">
        <f>#REF!-#REF!</f>
        <v>#REF!</v>
      </c>
      <c r="AT18" s="38" t="e">
        <f>#REF!-#REF!</f>
        <v>#REF!</v>
      </c>
      <c r="AU18" s="38" t="e">
        <f>#REF!-#REF!</f>
        <v>#REF!</v>
      </c>
      <c r="AV18" s="38" t="e">
        <f>#REF!-#REF!</f>
        <v>#REF!</v>
      </c>
      <c r="AW18" s="38" t="e">
        <f>#REF!-#REF!</f>
        <v>#REF!</v>
      </c>
      <c r="AX18" s="38" t="e">
        <f>#REF!-#REF!</f>
        <v>#REF!</v>
      </c>
      <c r="AY18" s="67" t="e">
        <f>#REF!</f>
        <v>#REF!</v>
      </c>
      <c r="AZ18" s="25"/>
      <c r="BA18" s="40" t="e">
        <f t="shared" si="5"/>
        <v>#REF!</v>
      </c>
    </row>
    <row r="19" spans="1:53" x14ac:dyDescent="0.25">
      <c r="A19" s="32" t="s">
        <v>35</v>
      </c>
      <c r="B19" s="63">
        <f>VLOOKUP($A19,'[1]Hospitals Historical Data'!$A$1:$AB$53,2,FALSE)</f>
        <v>117</v>
      </c>
      <c r="C19" s="63">
        <f>VLOOKUP($A19,'[1]Hospitals Historical Data'!$A$1:$AB$53,3,FALSE)</f>
        <v>35</v>
      </c>
      <c r="D19" s="63">
        <f>VLOOKUP($A19,'[1]Hospitals Historical Data'!$A$1:$AB$53,4,FALSE)</f>
        <v>21</v>
      </c>
      <c r="E19" s="63">
        <f>VLOOKUP($A19,'[1]Hospitals Historical Data'!$A$1:$AB$53,5,FALSE)</f>
        <v>14</v>
      </c>
      <c r="F19" s="63">
        <f>VLOOKUP($A19,'[1]Hospitals Historical Data'!$A$1:$AB$53,6,FALSE)</f>
        <v>82</v>
      </c>
      <c r="G19" s="63">
        <f>VLOOKUP($A19,'[1]Hospitals Historical Data'!$A$1:$AB$53,7,FALSE)</f>
        <v>0</v>
      </c>
      <c r="H19" s="64">
        <f>VLOOKUP($A19,'[1]Hospitals Historical Data'!$A$1:$AB$53,8,FALSE)</f>
        <v>0.77586206896551724</v>
      </c>
      <c r="I19" s="65">
        <f t="shared" si="0"/>
        <v>12</v>
      </c>
      <c r="J19" s="64">
        <f>VLOOKUP($A19,'[1]Hospitals Historical Data'!$A$1:$AB$53,14,FALSE)</f>
        <v>0.92</v>
      </c>
      <c r="K19" s="64">
        <f>VLOOKUP($A19,'[1]Hospitals Historical Data'!$A$1:$AB$53,20,FALSE)</f>
        <v>0.96</v>
      </c>
      <c r="L19" s="64">
        <f>VLOOKUP($A19,'[1]Hospitals Historical Data'!$A$1:$AB$53,26,FALSE)</f>
        <v>0.99</v>
      </c>
      <c r="M19" s="64">
        <f>VLOOKUP($A19,'[1]Hospitals Historical Data'!$A$1:$AB$53,28,FALSE)</f>
        <v>0.98290598290598286</v>
      </c>
      <c r="N19" s="65">
        <f t="shared" si="2"/>
        <v>12</v>
      </c>
      <c r="O19" s="64">
        <f t="shared" si="3"/>
        <v>0.23733333333333329</v>
      </c>
      <c r="P19" s="64">
        <f t="shared" si="4"/>
        <v>2.3860398860398847E-2</v>
      </c>
      <c r="R19" s="36" t="s">
        <v>36</v>
      </c>
      <c r="S19" s="66">
        <v>139</v>
      </c>
      <c r="T19" s="24" t="e">
        <f>RANK(#REF!,#REF!,0)</f>
        <v>#REF!</v>
      </c>
      <c r="U19" s="24" t="e">
        <f>RANK(#REF!,#REF!,0)</f>
        <v>#REF!</v>
      </c>
      <c r="V19" s="24" t="e">
        <f>RANK(#REF!,#REF!,0)</f>
        <v>#REF!</v>
      </c>
      <c r="W19" s="24" t="e">
        <f>RANK(#REF!,#REF!,0)</f>
        <v>#REF!</v>
      </c>
      <c r="X19" s="24" t="e">
        <f>RANK(#REF!,#REF!,0)</f>
        <v>#REF!</v>
      </c>
      <c r="Y19" s="24" t="e">
        <f>RANK(#REF!,#REF!,0)</f>
        <v>#REF!</v>
      </c>
      <c r="Z19" s="24" t="e">
        <f>RANK(#REF!,#REF!,0)</f>
        <v>#REF!</v>
      </c>
      <c r="AA19" s="24" t="e">
        <f>RANK(#REF!,#REF!,0)</f>
        <v>#REF!</v>
      </c>
      <c r="AB19" s="24" t="e">
        <f>RANK(#REF!,#REF!,0)</f>
        <v>#REF!</v>
      </c>
      <c r="AC19" s="24" t="e">
        <f>RANK(#REF!,#REF!,0)</f>
        <v>#REF!</v>
      </c>
      <c r="AD19" s="24" t="e">
        <f>RANK(#REF!,#REF!,0)</f>
        <v>#REF!</v>
      </c>
      <c r="AE19" s="24" t="e">
        <f>RANK(#REF!,#REF!,0)</f>
        <v>#REF!</v>
      </c>
      <c r="AF19" s="24" t="e">
        <f>RANK(#REF!,#REF!,0)</f>
        <v>#REF!</v>
      </c>
      <c r="AG19" s="25"/>
      <c r="AH19" s="26" t="e">
        <f t="shared" si="1"/>
        <v>#REF!</v>
      </c>
      <c r="AJ19" s="36" t="s">
        <v>35</v>
      </c>
      <c r="AK19" s="66">
        <v>116</v>
      </c>
      <c r="AL19" s="29" t="e">
        <f>#REF!</f>
        <v>#REF!</v>
      </c>
      <c r="AM19" s="38" t="e">
        <f>#REF!-#REF!</f>
        <v>#REF!</v>
      </c>
      <c r="AN19" s="38" t="e">
        <f>#REF!-#REF!</f>
        <v>#REF!</v>
      </c>
      <c r="AO19" s="38" t="e">
        <f>#REF!-#REF!</f>
        <v>#REF!</v>
      </c>
      <c r="AP19" s="38" t="e">
        <f>#REF!-#REF!</f>
        <v>#REF!</v>
      </c>
      <c r="AQ19" s="38" t="e">
        <f>#REF!-#REF!</f>
        <v>#REF!</v>
      </c>
      <c r="AR19" s="38" t="e">
        <f>#REF!-#REF!</f>
        <v>#REF!</v>
      </c>
      <c r="AS19" s="38" t="e">
        <f>#REF!-#REF!</f>
        <v>#REF!</v>
      </c>
      <c r="AT19" s="38" t="e">
        <f>#REF!-#REF!</f>
        <v>#REF!</v>
      </c>
      <c r="AU19" s="38" t="e">
        <f>#REF!-#REF!</f>
        <v>#REF!</v>
      </c>
      <c r="AV19" s="38" t="e">
        <f>#REF!-#REF!</f>
        <v>#REF!</v>
      </c>
      <c r="AW19" s="38" t="e">
        <f>#REF!-#REF!</f>
        <v>#REF!</v>
      </c>
      <c r="AX19" s="38" t="e">
        <f>#REF!-#REF!</f>
        <v>#REF!</v>
      </c>
      <c r="AY19" s="67" t="e">
        <f>#REF!</f>
        <v>#REF!</v>
      </c>
      <c r="AZ19" s="25"/>
      <c r="BA19" s="40" t="e">
        <f t="shared" si="5"/>
        <v>#REF!</v>
      </c>
    </row>
    <row r="20" spans="1:53" x14ac:dyDescent="0.25">
      <c r="A20" s="32" t="s">
        <v>36</v>
      </c>
      <c r="B20" s="63">
        <f>VLOOKUP($A20,'[1]Hospitals Historical Data'!$A$1:$AB$53,2,FALSE)</f>
        <v>139</v>
      </c>
      <c r="C20" s="63">
        <f>VLOOKUP($A20,'[1]Hospitals Historical Data'!$A$1:$AB$53,3,FALSE)</f>
        <v>54</v>
      </c>
      <c r="D20" s="63">
        <f>VLOOKUP($A20,'[1]Hospitals Historical Data'!$A$1:$AB$53,4,FALSE)</f>
        <v>30</v>
      </c>
      <c r="E20" s="63">
        <f>VLOOKUP($A20,'[1]Hospitals Historical Data'!$A$1:$AB$53,5,FALSE)</f>
        <v>24</v>
      </c>
      <c r="F20" s="63">
        <f>VLOOKUP($A20,'[1]Hospitals Historical Data'!$A$1:$AB$53,6,FALSE)</f>
        <v>84</v>
      </c>
      <c r="G20" s="63">
        <f>VLOOKUP($A20,'[1]Hospitals Historical Data'!$A$1:$AB$53,7,FALSE)</f>
        <v>1</v>
      </c>
      <c r="H20" s="64">
        <f>VLOOKUP($A20,'[1]Hospitals Historical Data'!$A$1:$AB$53,8,FALSE)</f>
        <v>0.41726618705035973</v>
      </c>
      <c r="I20" s="65">
        <f t="shared" si="0"/>
        <v>46</v>
      </c>
      <c r="J20" s="64">
        <f>VLOOKUP($A20,'[1]Hospitals Historical Data'!$A$1:$AB$53,14,FALSE)</f>
        <v>0.56999999999999995</v>
      </c>
      <c r="K20" s="64">
        <f>VLOOKUP($A20,'[1]Hospitals Historical Data'!$A$1:$AB$53,20,FALSE)</f>
        <v>0.65</v>
      </c>
      <c r="L20" s="64">
        <f>VLOOKUP($A20,'[1]Hospitals Historical Data'!$A$1:$AB$53,26,FALSE)</f>
        <v>0.7</v>
      </c>
      <c r="M20" s="64">
        <f>VLOOKUP($A20,'[1]Hospitals Historical Data'!$A$1:$AB$53,28,FALSE)</f>
        <v>0.87050359712230219</v>
      </c>
      <c r="N20" s="65">
        <f t="shared" si="2"/>
        <v>48</v>
      </c>
      <c r="O20" s="64">
        <f t="shared" si="3"/>
        <v>0.5577586206896552</v>
      </c>
      <c r="P20" s="64">
        <f t="shared" si="4"/>
        <v>0.33923630326508025</v>
      </c>
      <c r="R20" s="36" t="s">
        <v>37</v>
      </c>
      <c r="S20" s="66">
        <v>95</v>
      </c>
      <c r="T20" s="24" t="e">
        <f>RANK(#REF!,#REF!,0)</f>
        <v>#REF!</v>
      </c>
      <c r="U20" s="24" t="e">
        <f>RANK(#REF!,#REF!,0)</f>
        <v>#REF!</v>
      </c>
      <c r="V20" s="24" t="e">
        <f>RANK(#REF!,#REF!,0)</f>
        <v>#REF!</v>
      </c>
      <c r="W20" s="24" t="e">
        <f>RANK(#REF!,#REF!,0)</f>
        <v>#REF!</v>
      </c>
      <c r="X20" s="24" t="e">
        <f>RANK(#REF!,#REF!,0)</f>
        <v>#REF!</v>
      </c>
      <c r="Y20" s="24" t="e">
        <f>RANK(#REF!,#REF!,0)</f>
        <v>#REF!</v>
      </c>
      <c r="Z20" s="24" t="e">
        <f>RANK(#REF!,#REF!,0)</f>
        <v>#REF!</v>
      </c>
      <c r="AA20" s="24" t="e">
        <f>RANK(#REF!,#REF!,0)</f>
        <v>#REF!</v>
      </c>
      <c r="AB20" s="24" t="e">
        <f>RANK(#REF!,#REF!,0)</f>
        <v>#REF!</v>
      </c>
      <c r="AC20" s="24" t="e">
        <f>RANK(#REF!,#REF!,0)</f>
        <v>#REF!</v>
      </c>
      <c r="AD20" s="24" t="e">
        <f>RANK(#REF!,#REF!,0)</f>
        <v>#REF!</v>
      </c>
      <c r="AE20" s="24" t="e">
        <f>RANK(#REF!,#REF!,0)</f>
        <v>#REF!</v>
      </c>
      <c r="AF20" s="24" t="e">
        <f>RANK(#REF!,#REF!,0)</f>
        <v>#REF!</v>
      </c>
      <c r="AG20" s="25"/>
      <c r="AH20" s="26" t="e">
        <f t="shared" si="1"/>
        <v>#REF!</v>
      </c>
      <c r="AJ20" s="36" t="s">
        <v>36</v>
      </c>
      <c r="AK20" s="66">
        <v>139</v>
      </c>
      <c r="AL20" s="29" t="e">
        <f>#REF!</f>
        <v>#REF!</v>
      </c>
      <c r="AM20" s="38" t="e">
        <f>#REF!-#REF!</f>
        <v>#REF!</v>
      </c>
      <c r="AN20" s="38" t="e">
        <f>#REF!-#REF!</f>
        <v>#REF!</v>
      </c>
      <c r="AO20" s="38" t="e">
        <f>#REF!-#REF!</f>
        <v>#REF!</v>
      </c>
      <c r="AP20" s="38" t="e">
        <f>#REF!-#REF!</f>
        <v>#REF!</v>
      </c>
      <c r="AQ20" s="38" t="e">
        <f>#REF!-#REF!</f>
        <v>#REF!</v>
      </c>
      <c r="AR20" s="38" t="e">
        <f>#REF!-#REF!</f>
        <v>#REF!</v>
      </c>
      <c r="AS20" s="38" t="e">
        <f>#REF!-#REF!</f>
        <v>#REF!</v>
      </c>
      <c r="AT20" s="38" t="e">
        <f>#REF!-#REF!</f>
        <v>#REF!</v>
      </c>
      <c r="AU20" s="38" t="e">
        <f>#REF!-#REF!</f>
        <v>#REF!</v>
      </c>
      <c r="AV20" s="38" t="e">
        <f>#REF!-#REF!</f>
        <v>#REF!</v>
      </c>
      <c r="AW20" s="38" t="e">
        <f>#REF!-#REF!</f>
        <v>#REF!</v>
      </c>
      <c r="AX20" s="38" t="e">
        <f>#REF!-#REF!</f>
        <v>#REF!</v>
      </c>
      <c r="AY20" s="67" t="e">
        <f>#REF!</f>
        <v>#REF!</v>
      </c>
      <c r="AZ20" s="25"/>
      <c r="BA20" s="40" t="e">
        <f t="shared" si="5"/>
        <v>#REF!</v>
      </c>
    </row>
    <row r="21" spans="1:53" x14ac:dyDescent="0.25">
      <c r="A21" s="32" t="s">
        <v>37</v>
      </c>
      <c r="B21" s="63">
        <f>VLOOKUP($A21,'[1]Hospitals Historical Data'!$A$1:$AB$53,2,FALSE)</f>
        <v>95</v>
      </c>
      <c r="C21" s="63">
        <f>VLOOKUP($A21,'[1]Hospitals Historical Data'!$A$1:$AB$53,3,FALSE)</f>
        <v>65</v>
      </c>
      <c r="D21" s="63">
        <f>VLOOKUP($A21,'[1]Hospitals Historical Data'!$A$1:$AB$53,4,FALSE)</f>
        <v>24</v>
      </c>
      <c r="E21" s="63">
        <f>VLOOKUP($A21,'[1]Hospitals Historical Data'!$A$1:$AB$53,5,FALSE)</f>
        <v>41</v>
      </c>
      <c r="F21" s="63">
        <f>VLOOKUP($A21,'[1]Hospitals Historical Data'!$A$1:$AB$53,6,FALSE)</f>
        <v>29</v>
      </c>
      <c r="G21" s="63">
        <f>VLOOKUP($A21,'[1]Hospitals Historical Data'!$A$1:$AB$53,7,FALSE)</f>
        <v>1</v>
      </c>
      <c r="H21" s="64">
        <f>VLOOKUP($A21,'[1]Hospitals Historical Data'!$A$1:$AB$53,8,FALSE)</f>
        <v>0.84210526315789469</v>
      </c>
      <c r="I21" s="65">
        <f t="shared" si="0"/>
        <v>6</v>
      </c>
      <c r="J21" s="64">
        <f>VLOOKUP($A21,'[1]Hospitals Historical Data'!$A$1:$AB$53,14,FALSE)</f>
        <v>0.95</v>
      </c>
      <c r="K21" s="64">
        <f>VLOOKUP($A21,'[1]Hospitals Historical Data'!$A$1:$AB$53,20,FALSE)</f>
        <v>0.98</v>
      </c>
      <c r="L21" s="64">
        <f>VLOOKUP($A21,'[1]Hospitals Historical Data'!$A$1:$AB$53,26,FALSE)</f>
        <v>0.99</v>
      </c>
      <c r="M21" s="64">
        <f>VLOOKUP($A21,'[1]Hospitals Historical Data'!$A$1:$AB$53,28,FALSE)</f>
        <v>0.98947368421052628</v>
      </c>
      <c r="N21" s="65">
        <f t="shared" si="2"/>
        <v>8</v>
      </c>
      <c r="O21" s="64">
        <f t="shared" si="3"/>
        <v>0.16375000000000003</v>
      </c>
      <c r="P21" s="64">
        <f t="shared" si="4"/>
        <v>9.6670247046186739E-3</v>
      </c>
      <c r="R21" s="36" t="s">
        <v>38</v>
      </c>
      <c r="S21" s="66">
        <v>126</v>
      </c>
      <c r="T21" s="24" t="e">
        <f>RANK(#REF!,#REF!,0)</f>
        <v>#REF!</v>
      </c>
      <c r="U21" s="24" t="e">
        <f>RANK(#REF!,#REF!,0)</f>
        <v>#REF!</v>
      </c>
      <c r="V21" s="24" t="e">
        <f>RANK(#REF!,#REF!,0)</f>
        <v>#REF!</v>
      </c>
      <c r="W21" s="24" t="e">
        <f>RANK(#REF!,#REF!,0)</f>
        <v>#REF!</v>
      </c>
      <c r="X21" s="24" t="e">
        <f>RANK(#REF!,#REF!,0)</f>
        <v>#REF!</v>
      </c>
      <c r="Y21" s="24" t="e">
        <f>RANK(#REF!,#REF!,0)</f>
        <v>#REF!</v>
      </c>
      <c r="Z21" s="24" t="e">
        <f>RANK(#REF!,#REF!,0)</f>
        <v>#REF!</v>
      </c>
      <c r="AA21" s="24" t="e">
        <f>RANK(#REF!,#REF!,0)</f>
        <v>#REF!</v>
      </c>
      <c r="AB21" s="24" t="e">
        <f>RANK(#REF!,#REF!,0)</f>
        <v>#REF!</v>
      </c>
      <c r="AC21" s="24" t="e">
        <f>RANK(#REF!,#REF!,0)</f>
        <v>#REF!</v>
      </c>
      <c r="AD21" s="24" t="e">
        <f>RANK(#REF!,#REF!,0)</f>
        <v>#REF!</v>
      </c>
      <c r="AE21" s="24" t="e">
        <f>RANK(#REF!,#REF!,0)</f>
        <v>#REF!</v>
      </c>
      <c r="AF21" s="24" t="e">
        <f>RANK(#REF!,#REF!,0)</f>
        <v>#REF!</v>
      </c>
      <c r="AG21" s="25"/>
      <c r="AH21" s="26" t="e">
        <f t="shared" si="1"/>
        <v>#REF!</v>
      </c>
      <c r="AJ21" s="36" t="s">
        <v>37</v>
      </c>
      <c r="AK21" s="66">
        <v>95</v>
      </c>
      <c r="AL21" s="29" t="e">
        <f>#REF!</f>
        <v>#REF!</v>
      </c>
      <c r="AM21" s="38" t="e">
        <f>#REF!-#REF!</f>
        <v>#REF!</v>
      </c>
      <c r="AN21" s="38" t="e">
        <f>#REF!-#REF!</f>
        <v>#REF!</v>
      </c>
      <c r="AO21" s="38" t="e">
        <f>#REF!-#REF!</f>
        <v>#REF!</v>
      </c>
      <c r="AP21" s="38" t="e">
        <f>#REF!-#REF!</f>
        <v>#REF!</v>
      </c>
      <c r="AQ21" s="38" t="e">
        <f>#REF!-#REF!</f>
        <v>#REF!</v>
      </c>
      <c r="AR21" s="38" t="e">
        <f>#REF!-#REF!</f>
        <v>#REF!</v>
      </c>
      <c r="AS21" s="38" t="e">
        <f>#REF!-#REF!</f>
        <v>#REF!</v>
      </c>
      <c r="AT21" s="38" t="e">
        <f>#REF!-#REF!</f>
        <v>#REF!</v>
      </c>
      <c r="AU21" s="38" t="e">
        <f>#REF!-#REF!</f>
        <v>#REF!</v>
      </c>
      <c r="AV21" s="38" t="e">
        <f>#REF!-#REF!</f>
        <v>#REF!</v>
      </c>
      <c r="AW21" s="38" t="e">
        <f>#REF!-#REF!</f>
        <v>#REF!</v>
      </c>
      <c r="AX21" s="38" t="e">
        <f>#REF!-#REF!</f>
        <v>#REF!</v>
      </c>
      <c r="AY21" s="67" t="e">
        <f>#REF!</f>
        <v>#REF!</v>
      </c>
      <c r="AZ21" s="25"/>
      <c r="BA21" s="40" t="e">
        <f t="shared" si="5"/>
        <v>#REF!</v>
      </c>
    </row>
    <row r="22" spans="1:53" x14ac:dyDescent="0.25">
      <c r="A22" s="32" t="s">
        <v>38</v>
      </c>
      <c r="B22" s="63">
        <f>VLOOKUP($A22,'[1]Hospitals Historical Data'!$A$1:$AB$53,2,FALSE)</f>
        <v>126</v>
      </c>
      <c r="C22" s="63">
        <f>VLOOKUP($A22,'[1]Hospitals Historical Data'!$A$1:$AB$53,3,FALSE)</f>
        <v>97</v>
      </c>
      <c r="D22" s="63">
        <f>VLOOKUP($A22,'[1]Hospitals Historical Data'!$A$1:$AB$53,4,FALSE)</f>
        <v>71</v>
      </c>
      <c r="E22" s="63">
        <f>VLOOKUP($A22,'[1]Hospitals Historical Data'!$A$1:$AB$53,5,FALSE)</f>
        <v>26</v>
      </c>
      <c r="F22" s="63">
        <f>VLOOKUP($A22,'[1]Hospitals Historical Data'!$A$1:$AB$53,6,FALSE)</f>
        <v>27</v>
      </c>
      <c r="G22" s="63">
        <f>VLOOKUP($A22,'[1]Hospitals Historical Data'!$A$1:$AB$53,7,FALSE)</f>
        <v>2</v>
      </c>
      <c r="H22" s="64">
        <f>VLOOKUP($A22,'[1]Hospitals Historical Data'!$A$1:$AB$53,8,FALSE)</f>
        <v>0.77777777777777779</v>
      </c>
      <c r="I22" s="65">
        <f t="shared" si="0"/>
        <v>11</v>
      </c>
      <c r="J22" s="64">
        <f>VLOOKUP($A22,'[1]Hospitals Historical Data'!$A$1:$AB$53,14,FALSE)</f>
        <v>0.83</v>
      </c>
      <c r="K22" s="64">
        <f>VLOOKUP($A22,'[1]Hospitals Historical Data'!$A$1:$AB$53,20,FALSE)</f>
        <v>0.94</v>
      </c>
      <c r="L22" s="64">
        <f>VLOOKUP($A22,'[1]Hospitals Historical Data'!$A$1:$AB$53,26,FALSE)</f>
        <v>0.96</v>
      </c>
      <c r="M22" s="64">
        <f>VLOOKUP($A22,'[1]Hospitals Historical Data'!$A$1:$AB$53,28,FALSE)</f>
        <v>0.93650793650793651</v>
      </c>
      <c r="N22" s="65">
        <f t="shared" si="2"/>
        <v>34</v>
      </c>
      <c r="O22" s="64">
        <f t="shared" si="3"/>
        <v>0.20857142857142849</v>
      </c>
      <c r="P22" s="64">
        <f t="shared" si="4"/>
        <v>-3.7149611617696122E-3</v>
      </c>
      <c r="R22" s="36" t="s">
        <v>39</v>
      </c>
      <c r="S22" s="66">
        <v>36</v>
      </c>
      <c r="T22" s="24" t="e">
        <f>RANK(#REF!,#REF!,0)</f>
        <v>#REF!</v>
      </c>
      <c r="U22" s="24" t="e">
        <f>RANK(#REF!,#REF!,0)</f>
        <v>#REF!</v>
      </c>
      <c r="V22" s="24" t="e">
        <f>RANK(#REF!,#REF!,0)</f>
        <v>#REF!</v>
      </c>
      <c r="W22" s="24" t="e">
        <f>RANK(#REF!,#REF!,0)</f>
        <v>#REF!</v>
      </c>
      <c r="X22" s="24" t="e">
        <f>RANK(#REF!,#REF!,0)</f>
        <v>#REF!</v>
      </c>
      <c r="Y22" s="24" t="e">
        <f>RANK(#REF!,#REF!,0)</f>
        <v>#REF!</v>
      </c>
      <c r="Z22" s="24" t="e">
        <f>RANK(#REF!,#REF!,0)</f>
        <v>#REF!</v>
      </c>
      <c r="AA22" s="24" t="e">
        <f>RANK(#REF!,#REF!,0)</f>
        <v>#REF!</v>
      </c>
      <c r="AB22" s="24" t="e">
        <f>RANK(#REF!,#REF!,0)</f>
        <v>#REF!</v>
      </c>
      <c r="AC22" s="24" t="e">
        <f>RANK(#REF!,#REF!,0)</f>
        <v>#REF!</v>
      </c>
      <c r="AD22" s="24" t="e">
        <f>RANK(#REF!,#REF!,0)</f>
        <v>#REF!</v>
      </c>
      <c r="AE22" s="24" t="e">
        <f>RANK(#REF!,#REF!,0)</f>
        <v>#REF!</v>
      </c>
      <c r="AF22" s="24" t="e">
        <f>RANK(#REF!,#REF!,0)</f>
        <v>#REF!</v>
      </c>
      <c r="AG22" s="25"/>
      <c r="AH22" s="26" t="e">
        <f t="shared" si="1"/>
        <v>#REF!</v>
      </c>
      <c r="AJ22" s="36" t="s">
        <v>38</v>
      </c>
      <c r="AK22" s="66">
        <v>126</v>
      </c>
      <c r="AL22" s="29" t="e">
        <f>#REF!</f>
        <v>#REF!</v>
      </c>
      <c r="AM22" s="38" t="e">
        <f>#REF!-#REF!</f>
        <v>#REF!</v>
      </c>
      <c r="AN22" s="38" t="e">
        <f>#REF!-#REF!</f>
        <v>#REF!</v>
      </c>
      <c r="AO22" s="38" t="e">
        <f>#REF!-#REF!</f>
        <v>#REF!</v>
      </c>
      <c r="AP22" s="38" t="e">
        <f>#REF!-#REF!</f>
        <v>#REF!</v>
      </c>
      <c r="AQ22" s="38" t="e">
        <f>#REF!-#REF!</f>
        <v>#REF!</v>
      </c>
      <c r="AR22" s="38" t="e">
        <f>#REF!-#REF!</f>
        <v>#REF!</v>
      </c>
      <c r="AS22" s="38" t="e">
        <f>#REF!-#REF!</f>
        <v>#REF!</v>
      </c>
      <c r="AT22" s="38" t="e">
        <f>#REF!-#REF!</f>
        <v>#REF!</v>
      </c>
      <c r="AU22" s="38" t="e">
        <f>#REF!-#REF!</f>
        <v>#REF!</v>
      </c>
      <c r="AV22" s="38" t="e">
        <f>#REF!-#REF!</f>
        <v>#REF!</v>
      </c>
      <c r="AW22" s="38" t="e">
        <f>#REF!-#REF!</f>
        <v>#REF!</v>
      </c>
      <c r="AX22" s="38" t="e">
        <f>#REF!-#REF!</f>
        <v>#REF!</v>
      </c>
      <c r="AY22" s="67" t="e">
        <f>#REF!</f>
        <v>#REF!</v>
      </c>
      <c r="AZ22" s="25"/>
      <c r="BA22" s="40" t="e">
        <f t="shared" si="5"/>
        <v>#REF!</v>
      </c>
    </row>
    <row r="23" spans="1:53" x14ac:dyDescent="0.25">
      <c r="A23" s="32" t="s">
        <v>39</v>
      </c>
      <c r="B23" s="63">
        <f>VLOOKUP($A23,'[1]Hospitals Historical Data'!$A$1:$AB$53,2,FALSE)</f>
        <v>35</v>
      </c>
      <c r="C23" s="63">
        <f>VLOOKUP($A23,'[1]Hospitals Historical Data'!$A$1:$AB$53,3,FALSE)</f>
        <v>19</v>
      </c>
      <c r="D23" s="63">
        <f>VLOOKUP($A23,'[1]Hospitals Historical Data'!$A$1:$AB$53,4,FALSE)</f>
        <v>10</v>
      </c>
      <c r="E23" s="63">
        <f>VLOOKUP($A23,'[1]Hospitals Historical Data'!$A$1:$AB$53,5,FALSE)</f>
        <v>9</v>
      </c>
      <c r="F23" s="63">
        <f>VLOOKUP($A23,'[1]Hospitals Historical Data'!$A$1:$AB$53,6,FALSE)</f>
        <v>16</v>
      </c>
      <c r="G23" s="63">
        <f>VLOOKUP($A23,'[1]Hospitals Historical Data'!$A$1:$AB$53,7,FALSE)</f>
        <v>0</v>
      </c>
      <c r="H23" s="64">
        <f>VLOOKUP($A23,'[1]Hospitals Historical Data'!$A$1:$AB$53,8,FALSE)</f>
        <v>0.94444444444444442</v>
      </c>
      <c r="I23" s="65">
        <f t="shared" si="0"/>
        <v>1</v>
      </c>
      <c r="J23" s="64">
        <f>VLOOKUP($A23,'[1]Hospitals Historical Data'!$A$1:$AB$53,14,FALSE)</f>
        <v>1</v>
      </c>
      <c r="K23" s="64">
        <f>VLOOKUP($A23,'[1]Hospitals Historical Data'!$A$1:$AB$53,20,FALSE)</f>
        <v>1</v>
      </c>
      <c r="L23" s="64">
        <f>VLOOKUP($A23,'[1]Hospitals Historical Data'!$A$1:$AB$53,26,FALSE)</f>
        <v>1</v>
      </c>
      <c r="M23" s="64">
        <f>VLOOKUP($A23,'[1]Hospitals Historical Data'!$A$1:$AB$53,28,FALSE)</f>
        <v>1</v>
      </c>
      <c r="N23" s="65">
        <f t="shared" si="2"/>
        <v>1</v>
      </c>
      <c r="O23" s="64">
        <f t="shared" si="3"/>
        <v>5.8823529411764733E-2</v>
      </c>
      <c r="P23" s="64">
        <f t="shared" si="4"/>
        <v>0</v>
      </c>
      <c r="R23" s="36" t="s">
        <v>40</v>
      </c>
      <c r="S23" s="66">
        <v>48</v>
      </c>
      <c r="T23" s="24" t="e">
        <f>RANK(#REF!,#REF!,0)</f>
        <v>#REF!</v>
      </c>
      <c r="U23" s="24" t="e">
        <f>RANK(#REF!,#REF!,0)</f>
        <v>#REF!</v>
      </c>
      <c r="V23" s="24" t="e">
        <f>RANK(#REF!,#REF!,0)</f>
        <v>#REF!</v>
      </c>
      <c r="W23" s="24" t="e">
        <f>RANK(#REF!,#REF!,0)</f>
        <v>#REF!</v>
      </c>
      <c r="X23" s="24" t="e">
        <f>RANK(#REF!,#REF!,0)</f>
        <v>#REF!</v>
      </c>
      <c r="Y23" s="24" t="e">
        <f>RANK(#REF!,#REF!,0)</f>
        <v>#REF!</v>
      </c>
      <c r="Z23" s="24" t="e">
        <f>RANK(#REF!,#REF!,0)</f>
        <v>#REF!</v>
      </c>
      <c r="AA23" s="24" t="e">
        <f>RANK(#REF!,#REF!,0)</f>
        <v>#REF!</v>
      </c>
      <c r="AB23" s="24" t="e">
        <f>RANK(#REF!,#REF!,0)</f>
        <v>#REF!</v>
      </c>
      <c r="AC23" s="24" t="e">
        <f>RANK(#REF!,#REF!,0)</f>
        <v>#REF!</v>
      </c>
      <c r="AD23" s="24" t="e">
        <f>RANK(#REF!,#REF!,0)</f>
        <v>#REF!</v>
      </c>
      <c r="AE23" s="24" t="e">
        <f>RANK(#REF!,#REF!,0)</f>
        <v>#REF!</v>
      </c>
      <c r="AF23" s="24" t="e">
        <f>RANK(#REF!,#REF!,0)</f>
        <v>#REF!</v>
      </c>
      <c r="AG23" s="25"/>
      <c r="AH23" s="26" t="e">
        <f t="shared" si="1"/>
        <v>#REF!</v>
      </c>
      <c r="AJ23" s="36" t="s">
        <v>39</v>
      </c>
      <c r="AK23" s="66">
        <v>36</v>
      </c>
      <c r="AL23" s="29" t="e">
        <f>#REF!</f>
        <v>#REF!</v>
      </c>
      <c r="AM23" s="38" t="e">
        <f>#REF!-#REF!</f>
        <v>#REF!</v>
      </c>
      <c r="AN23" s="38" t="e">
        <f>#REF!-#REF!</f>
        <v>#REF!</v>
      </c>
      <c r="AO23" s="38" t="e">
        <f>#REF!-#REF!</f>
        <v>#REF!</v>
      </c>
      <c r="AP23" s="38" t="e">
        <f>#REF!-#REF!</f>
        <v>#REF!</v>
      </c>
      <c r="AQ23" s="38" t="e">
        <f>#REF!-#REF!</f>
        <v>#REF!</v>
      </c>
      <c r="AR23" s="38" t="e">
        <f>#REF!-#REF!</f>
        <v>#REF!</v>
      </c>
      <c r="AS23" s="38" t="e">
        <f>#REF!-#REF!</f>
        <v>#REF!</v>
      </c>
      <c r="AT23" s="38" t="e">
        <f>#REF!-#REF!</f>
        <v>#REF!</v>
      </c>
      <c r="AU23" s="38" t="e">
        <f>#REF!-#REF!</f>
        <v>#REF!</v>
      </c>
      <c r="AV23" s="38" t="e">
        <f>#REF!-#REF!</f>
        <v>#REF!</v>
      </c>
      <c r="AW23" s="38" t="e">
        <f>#REF!-#REF!</f>
        <v>#REF!</v>
      </c>
      <c r="AX23" s="38" t="e">
        <f>#REF!-#REF!</f>
        <v>#REF!</v>
      </c>
      <c r="AY23" s="67" t="e">
        <f>#REF!</f>
        <v>#REF!</v>
      </c>
      <c r="AZ23" s="25"/>
      <c r="BA23" s="40" t="e">
        <f t="shared" si="5"/>
        <v>#REF!</v>
      </c>
    </row>
    <row r="24" spans="1:53" x14ac:dyDescent="0.25">
      <c r="A24" s="32" t="s">
        <v>40</v>
      </c>
      <c r="B24" s="63">
        <f>VLOOKUP($A24,'[1]Hospitals Historical Data'!$A$1:$AB$53,2,FALSE)</f>
        <v>49</v>
      </c>
      <c r="C24" s="63">
        <f>VLOOKUP($A24,'[1]Hospitals Historical Data'!$A$1:$AB$53,3,FALSE)</f>
        <v>47</v>
      </c>
      <c r="D24" s="63">
        <f>VLOOKUP($A24,'[1]Hospitals Historical Data'!$A$1:$AB$53,4,FALSE)</f>
        <v>44</v>
      </c>
      <c r="E24" s="63">
        <f>VLOOKUP($A24,'[1]Hospitals Historical Data'!$A$1:$AB$53,5,FALSE)</f>
        <v>3</v>
      </c>
      <c r="F24" s="63">
        <f>VLOOKUP($A24,'[1]Hospitals Historical Data'!$A$1:$AB$53,6,FALSE)</f>
        <v>0</v>
      </c>
      <c r="G24" s="63">
        <f>VLOOKUP($A24,'[1]Hospitals Historical Data'!$A$1:$AB$53,7,FALSE)</f>
        <v>2</v>
      </c>
      <c r="H24" s="64">
        <f>VLOOKUP($A24,'[1]Hospitals Historical Data'!$A$1:$AB$53,8,FALSE)</f>
        <v>0.60869565217391308</v>
      </c>
      <c r="I24" s="65">
        <f t="shared" si="0"/>
        <v>30</v>
      </c>
      <c r="J24" s="64">
        <f>VLOOKUP($A24,'[1]Hospitals Historical Data'!$A$1:$AB$53,14,FALSE)</f>
        <v>0.91</v>
      </c>
      <c r="K24" s="64">
        <f>VLOOKUP($A24,'[1]Hospitals Historical Data'!$A$1:$AB$53,20,FALSE)</f>
        <v>0.96</v>
      </c>
      <c r="L24" s="64">
        <f>VLOOKUP($A24,'[1]Hospitals Historical Data'!$A$1:$AB$53,26,FALSE)</f>
        <v>1</v>
      </c>
      <c r="M24" s="64">
        <f>VLOOKUP($A24,'[1]Hospitals Historical Data'!$A$1:$AB$53,28,FALSE)</f>
        <v>0.93877551020408168</v>
      </c>
      <c r="N24" s="65">
        <f t="shared" si="2"/>
        <v>32</v>
      </c>
      <c r="O24" s="64">
        <f t="shared" si="3"/>
        <v>0.57714285714285696</v>
      </c>
      <c r="P24" s="64">
        <f t="shared" si="4"/>
        <v>-2.2108843537414886E-2</v>
      </c>
      <c r="R24" s="36" t="s">
        <v>41</v>
      </c>
      <c r="S24" s="66">
        <v>68</v>
      </c>
      <c r="T24" s="24" t="e">
        <f>RANK(#REF!,#REF!,0)</f>
        <v>#REF!</v>
      </c>
      <c r="U24" s="24" t="e">
        <f>RANK(#REF!,#REF!,0)</f>
        <v>#REF!</v>
      </c>
      <c r="V24" s="24" t="e">
        <f>RANK(#REF!,#REF!,0)</f>
        <v>#REF!</v>
      </c>
      <c r="W24" s="24" t="e">
        <f>RANK(#REF!,#REF!,0)</f>
        <v>#REF!</v>
      </c>
      <c r="X24" s="24" t="e">
        <f>RANK(#REF!,#REF!,0)</f>
        <v>#REF!</v>
      </c>
      <c r="Y24" s="24" t="e">
        <f>RANK(#REF!,#REF!,0)</f>
        <v>#REF!</v>
      </c>
      <c r="Z24" s="24" t="e">
        <f>RANK(#REF!,#REF!,0)</f>
        <v>#REF!</v>
      </c>
      <c r="AA24" s="24" t="e">
        <f>RANK(#REF!,#REF!,0)</f>
        <v>#REF!</v>
      </c>
      <c r="AB24" s="24" t="e">
        <f>RANK(#REF!,#REF!,0)</f>
        <v>#REF!</v>
      </c>
      <c r="AC24" s="24" t="e">
        <f>RANK(#REF!,#REF!,0)</f>
        <v>#REF!</v>
      </c>
      <c r="AD24" s="24" t="e">
        <f>RANK(#REF!,#REF!,0)</f>
        <v>#REF!</v>
      </c>
      <c r="AE24" s="24" t="e">
        <f>RANK(#REF!,#REF!,0)</f>
        <v>#REF!</v>
      </c>
      <c r="AF24" s="24" t="e">
        <f>RANK(#REF!,#REF!,0)</f>
        <v>#REF!</v>
      </c>
      <c r="AG24" s="25"/>
      <c r="AH24" s="26" t="e">
        <f t="shared" si="1"/>
        <v>#REF!</v>
      </c>
      <c r="AJ24" s="36" t="s">
        <v>40</v>
      </c>
      <c r="AK24" s="66">
        <v>48</v>
      </c>
      <c r="AL24" s="29" t="e">
        <f>#REF!</f>
        <v>#REF!</v>
      </c>
      <c r="AM24" s="38" t="e">
        <f>#REF!-#REF!</f>
        <v>#REF!</v>
      </c>
      <c r="AN24" s="38" t="e">
        <f>#REF!-#REF!</f>
        <v>#REF!</v>
      </c>
      <c r="AO24" s="38" t="e">
        <f>#REF!-#REF!</f>
        <v>#REF!</v>
      </c>
      <c r="AP24" s="38" t="e">
        <f>#REF!-#REF!</f>
        <v>#REF!</v>
      </c>
      <c r="AQ24" s="38" t="e">
        <f>#REF!-#REF!</f>
        <v>#REF!</v>
      </c>
      <c r="AR24" s="38" t="e">
        <f>#REF!-#REF!</f>
        <v>#REF!</v>
      </c>
      <c r="AS24" s="38" t="e">
        <f>#REF!-#REF!</f>
        <v>#REF!</v>
      </c>
      <c r="AT24" s="38" t="e">
        <f>#REF!-#REF!</f>
        <v>#REF!</v>
      </c>
      <c r="AU24" s="38" t="e">
        <f>#REF!-#REF!</f>
        <v>#REF!</v>
      </c>
      <c r="AV24" s="38" t="e">
        <f>#REF!-#REF!</f>
        <v>#REF!</v>
      </c>
      <c r="AW24" s="38" t="e">
        <f>#REF!-#REF!</f>
        <v>#REF!</v>
      </c>
      <c r="AX24" s="38" t="e">
        <f>#REF!-#REF!</f>
        <v>#REF!</v>
      </c>
      <c r="AY24" s="67" t="e">
        <f>#REF!</f>
        <v>#REF!</v>
      </c>
      <c r="AZ24" s="25"/>
      <c r="BA24" s="40" t="e">
        <f t="shared" si="5"/>
        <v>#REF!</v>
      </c>
    </row>
    <row r="25" spans="1:53" x14ac:dyDescent="0.25">
      <c r="A25" s="32" t="s">
        <v>41</v>
      </c>
      <c r="B25" s="63">
        <f>VLOOKUP($A25,'[1]Hospitals Historical Data'!$A$1:$AB$53,2,FALSE)</f>
        <v>66</v>
      </c>
      <c r="C25" s="63">
        <f>VLOOKUP($A25,'[1]Hospitals Historical Data'!$A$1:$AB$53,3,FALSE)</f>
        <v>59</v>
      </c>
      <c r="D25" s="63">
        <f>VLOOKUP($A25,'[1]Hospitals Historical Data'!$A$1:$AB$53,4,FALSE)</f>
        <v>57</v>
      </c>
      <c r="E25" s="63">
        <f>VLOOKUP($A25,'[1]Hospitals Historical Data'!$A$1:$AB$53,5,FALSE)</f>
        <v>2</v>
      </c>
      <c r="F25" s="63">
        <f>VLOOKUP($A25,'[1]Hospitals Historical Data'!$A$1:$AB$53,6,FALSE)</f>
        <v>3</v>
      </c>
      <c r="G25" s="63">
        <f>VLOOKUP($A25,'[1]Hospitals Historical Data'!$A$1:$AB$53,7,FALSE)</f>
        <v>4</v>
      </c>
      <c r="H25" s="64">
        <f>VLOOKUP($A25,'[1]Hospitals Historical Data'!$A$1:$AB$53,8,FALSE)</f>
        <v>0.70149253731343286</v>
      </c>
      <c r="I25" s="65">
        <f t="shared" si="0"/>
        <v>19</v>
      </c>
      <c r="J25" s="64">
        <f>VLOOKUP($A25,'[1]Hospitals Historical Data'!$A$1:$AB$53,14,FALSE)</f>
        <v>0.87</v>
      </c>
      <c r="K25" s="64">
        <f>VLOOKUP($A25,'[1]Hospitals Historical Data'!$A$1:$AB$53,20,FALSE)</f>
        <v>0.94</v>
      </c>
      <c r="L25" s="64">
        <f>VLOOKUP($A25,'[1]Hospitals Historical Data'!$A$1:$AB$53,26,FALSE)</f>
        <v>0.96</v>
      </c>
      <c r="M25" s="64">
        <f>VLOOKUP($A25,'[1]Hospitals Historical Data'!$A$1:$AB$53,28,FALSE)</f>
        <v>0.93939393939393945</v>
      </c>
      <c r="N25" s="65">
        <f t="shared" si="2"/>
        <v>31</v>
      </c>
      <c r="O25" s="64">
        <f t="shared" si="3"/>
        <v>0.33999999999999986</v>
      </c>
      <c r="P25" s="64">
        <f t="shared" si="4"/>
        <v>-6.4474532559627548E-4</v>
      </c>
      <c r="R25" s="36" t="s">
        <v>42</v>
      </c>
      <c r="S25" s="66">
        <v>132</v>
      </c>
      <c r="T25" s="24" t="e">
        <f>RANK(#REF!,#REF!,0)</f>
        <v>#REF!</v>
      </c>
      <c r="U25" s="24" t="e">
        <f>RANK(#REF!,#REF!,0)</f>
        <v>#REF!</v>
      </c>
      <c r="V25" s="24" t="e">
        <f>RANK(#REF!,#REF!,0)</f>
        <v>#REF!</v>
      </c>
      <c r="W25" s="24" t="e">
        <f>RANK(#REF!,#REF!,0)</f>
        <v>#REF!</v>
      </c>
      <c r="X25" s="24" t="e">
        <f>RANK(#REF!,#REF!,0)</f>
        <v>#REF!</v>
      </c>
      <c r="Y25" s="24" t="e">
        <f>RANK(#REF!,#REF!,0)</f>
        <v>#REF!</v>
      </c>
      <c r="Z25" s="24" t="e">
        <f>RANK(#REF!,#REF!,0)</f>
        <v>#REF!</v>
      </c>
      <c r="AA25" s="24" t="e">
        <f>RANK(#REF!,#REF!,0)</f>
        <v>#REF!</v>
      </c>
      <c r="AB25" s="24" t="e">
        <f>RANK(#REF!,#REF!,0)</f>
        <v>#REF!</v>
      </c>
      <c r="AC25" s="24" t="e">
        <f>RANK(#REF!,#REF!,0)</f>
        <v>#REF!</v>
      </c>
      <c r="AD25" s="24" t="e">
        <f>RANK(#REF!,#REF!,0)</f>
        <v>#REF!</v>
      </c>
      <c r="AE25" s="24" t="e">
        <f>RANK(#REF!,#REF!,0)</f>
        <v>#REF!</v>
      </c>
      <c r="AF25" s="24" t="e">
        <f>RANK(#REF!,#REF!,0)</f>
        <v>#REF!</v>
      </c>
      <c r="AG25" s="25"/>
      <c r="AH25" s="26" t="e">
        <f t="shared" si="1"/>
        <v>#REF!</v>
      </c>
      <c r="AJ25" s="36" t="s">
        <v>41</v>
      </c>
      <c r="AK25" s="66">
        <v>68</v>
      </c>
      <c r="AL25" s="29" t="e">
        <f>#REF!</f>
        <v>#REF!</v>
      </c>
      <c r="AM25" s="38" t="e">
        <f>#REF!-#REF!</f>
        <v>#REF!</v>
      </c>
      <c r="AN25" s="38" t="e">
        <f>#REF!-#REF!</f>
        <v>#REF!</v>
      </c>
      <c r="AO25" s="38" t="e">
        <f>#REF!-#REF!</f>
        <v>#REF!</v>
      </c>
      <c r="AP25" s="38" t="e">
        <f>#REF!-#REF!</f>
        <v>#REF!</v>
      </c>
      <c r="AQ25" s="38" t="e">
        <f>#REF!-#REF!</f>
        <v>#REF!</v>
      </c>
      <c r="AR25" s="38" t="e">
        <f>#REF!-#REF!</f>
        <v>#REF!</v>
      </c>
      <c r="AS25" s="38" t="e">
        <f>#REF!-#REF!</f>
        <v>#REF!</v>
      </c>
      <c r="AT25" s="38" t="e">
        <f>#REF!-#REF!</f>
        <v>#REF!</v>
      </c>
      <c r="AU25" s="38" t="e">
        <f>#REF!-#REF!</f>
        <v>#REF!</v>
      </c>
      <c r="AV25" s="38" t="e">
        <f>#REF!-#REF!</f>
        <v>#REF!</v>
      </c>
      <c r="AW25" s="38" t="e">
        <f>#REF!-#REF!</f>
        <v>#REF!</v>
      </c>
      <c r="AX25" s="38" t="e">
        <f>#REF!-#REF!</f>
        <v>#REF!</v>
      </c>
      <c r="AY25" s="67" t="e">
        <f>#REF!</f>
        <v>#REF!</v>
      </c>
      <c r="AZ25" s="25"/>
      <c r="BA25" s="40" t="e">
        <f t="shared" si="5"/>
        <v>#REF!</v>
      </c>
    </row>
    <row r="26" spans="1:53" x14ac:dyDescent="0.25">
      <c r="A26" s="32" t="s">
        <v>42</v>
      </c>
      <c r="B26" s="63">
        <f>VLOOKUP($A26,'[1]Hospitals Historical Data'!$A$1:$AB$53,2,FALSE)</f>
        <v>132</v>
      </c>
      <c r="C26" s="63">
        <f>VLOOKUP($A26,'[1]Hospitals Historical Data'!$A$1:$AB$53,3,FALSE)</f>
        <v>95</v>
      </c>
      <c r="D26" s="63">
        <f>VLOOKUP($A26,'[1]Hospitals Historical Data'!$A$1:$AB$53,4,FALSE)</f>
        <v>70</v>
      </c>
      <c r="E26" s="63">
        <f>VLOOKUP($A26,'[1]Hospitals Historical Data'!$A$1:$AB$53,5,FALSE)</f>
        <v>25</v>
      </c>
      <c r="F26" s="63">
        <f>VLOOKUP($A26,'[1]Hospitals Historical Data'!$A$1:$AB$53,6,FALSE)</f>
        <v>36</v>
      </c>
      <c r="G26" s="63">
        <f>VLOOKUP($A26,'[1]Hospitals Historical Data'!$A$1:$AB$53,7,FALSE)</f>
        <v>1</v>
      </c>
      <c r="H26" s="64">
        <f>VLOOKUP($A26,'[1]Hospitals Historical Data'!$A$1:$AB$53,8,FALSE)</f>
        <v>0.5</v>
      </c>
      <c r="I26" s="65">
        <f t="shared" si="0"/>
        <v>38</v>
      </c>
      <c r="J26" s="64">
        <f>VLOOKUP($A26,'[1]Hospitals Historical Data'!$A$1:$AB$53,14,FALSE)</f>
        <v>0.76</v>
      </c>
      <c r="K26" s="64">
        <f>VLOOKUP($A26,'[1]Hospitals Historical Data'!$A$1:$AB$53,20,FALSE)</f>
        <v>0.86</v>
      </c>
      <c r="L26" s="64">
        <f>VLOOKUP($A26,'[1]Hospitals Historical Data'!$A$1:$AB$53,26,FALSE)</f>
        <v>0.9</v>
      </c>
      <c r="M26" s="64">
        <f>VLOOKUP($A26,'[1]Hospitals Historical Data'!$A$1:$AB$53,28,FALSE)</f>
        <v>0.96969696969696972</v>
      </c>
      <c r="N26" s="65">
        <f t="shared" si="2"/>
        <v>17</v>
      </c>
      <c r="O26" s="64">
        <f t="shared" si="3"/>
        <v>0.72</v>
      </c>
      <c r="P26" s="64">
        <f t="shared" si="4"/>
        <v>0.127554615926709</v>
      </c>
      <c r="R26" s="36" t="s">
        <v>43</v>
      </c>
      <c r="S26" s="66">
        <v>132</v>
      </c>
      <c r="T26" s="24" t="e">
        <f>RANK(#REF!,#REF!,0)</f>
        <v>#REF!</v>
      </c>
      <c r="U26" s="24" t="e">
        <f>RANK(#REF!,#REF!,0)</f>
        <v>#REF!</v>
      </c>
      <c r="V26" s="24" t="e">
        <f>RANK(#REF!,#REF!,0)</f>
        <v>#REF!</v>
      </c>
      <c r="W26" s="24" t="e">
        <f>RANK(#REF!,#REF!,0)</f>
        <v>#REF!</v>
      </c>
      <c r="X26" s="24" t="e">
        <f>RANK(#REF!,#REF!,0)</f>
        <v>#REF!</v>
      </c>
      <c r="Y26" s="24" t="e">
        <f>RANK(#REF!,#REF!,0)</f>
        <v>#REF!</v>
      </c>
      <c r="Z26" s="24" t="e">
        <f>RANK(#REF!,#REF!,0)</f>
        <v>#REF!</v>
      </c>
      <c r="AA26" s="24" t="e">
        <f>RANK(#REF!,#REF!,0)</f>
        <v>#REF!</v>
      </c>
      <c r="AB26" s="24" t="e">
        <f>RANK(#REF!,#REF!,0)</f>
        <v>#REF!</v>
      </c>
      <c r="AC26" s="24" t="e">
        <f>RANK(#REF!,#REF!,0)</f>
        <v>#REF!</v>
      </c>
      <c r="AD26" s="24" t="e">
        <f>RANK(#REF!,#REF!,0)</f>
        <v>#REF!</v>
      </c>
      <c r="AE26" s="24" t="e">
        <f>RANK(#REF!,#REF!,0)</f>
        <v>#REF!</v>
      </c>
      <c r="AF26" s="24" t="e">
        <f>RANK(#REF!,#REF!,0)</f>
        <v>#REF!</v>
      </c>
      <c r="AG26" s="25"/>
      <c r="AH26" s="26" t="e">
        <f t="shared" si="1"/>
        <v>#REF!</v>
      </c>
      <c r="AJ26" s="36" t="s">
        <v>42</v>
      </c>
      <c r="AK26" s="66">
        <v>132</v>
      </c>
      <c r="AL26" s="29" t="e">
        <f>#REF!</f>
        <v>#REF!</v>
      </c>
      <c r="AM26" s="38" t="e">
        <f>#REF!-#REF!</f>
        <v>#REF!</v>
      </c>
      <c r="AN26" s="38" t="e">
        <f>#REF!-#REF!</f>
        <v>#REF!</v>
      </c>
      <c r="AO26" s="38" t="e">
        <f>#REF!-#REF!</f>
        <v>#REF!</v>
      </c>
      <c r="AP26" s="38" t="e">
        <f>#REF!-#REF!</f>
        <v>#REF!</v>
      </c>
      <c r="AQ26" s="38" t="e">
        <f>#REF!-#REF!</f>
        <v>#REF!</v>
      </c>
      <c r="AR26" s="38" t="e">
        <f>#REF!-#REF!</f>
        <v>#REF!</v>
      </c>
      <c r="AS26" s="38" t="e">
        <f>#REF!-#REF!</f>
        <v>#REF!</v>
      </c>
      <c r="AT26" s="38" t="e">
        <f>#REF!-#REF!</f>
        <v>#REF!</v>
      </c>
      <c r="AU26" s="38" t="e">
        <f>#REF!-#REF!</f>
        <v>#REF!</v>
      </c>
      <c r="AV26" s="38" t="e">
        <f>#REF!-#REF!</f>
        <v>#REF!</v>
      </c>
      <c r="AW26" s="38" t="e">
        <f>#REF!-#REF!</f>
        <v>#REF!</v>
      </c>
      <c r="AX26" s="38" t="e">
        <f>#REF!-#REF!</f>
        <v>#REF!</v>
      </c>
      <c r="AY26" s="67" t="e">
        <f>#REF!</f>
        <v>#REF!</v>
      </c>
      <c r="AZ26" s="25"/>
      <c r="BA26" s="40" t="e">
        <f t="shared" si="5"/>
        <v>#REF!</v>
      </c>
    </row>
    <row r="27" spans="1:53" x14ac:dyDescent="0.25">
      <c r="A27" s="32" t="s">
        <v>43</v>
      </c>
      <c r="B27" s="63">
        <f>VLOOKUP($A27,'[1]Hospitals Historical Data'!$A$1:$AB$53,2,FALSE)</f>
        <v>133</v>
      </c>
      <c r="C27" s="63">
        <f>VLOOKUP($A27,'[1]Hospitals Historical Data'!$A$1:$AB$53,3,FALSE)</f>
        <v>51</v>
      </c>
      <c r="D27" s="63">
        <f>VLOOKUP($A27,'[1]Hospitals Historical Data'!$A$1:$AB$53,4,FALSE)</f>
        <v>35</v>
      </c>
      <c r="E27" s="63">
        <f>VLOOKUP($A27,'[1]Hospitals Historical Data'!$A$1:$AB$53,5,FALSE)</f>
        <v>16</v>
      </c>
      <c r="F27" s="63">
        <f>VLOOKUP($A27,'[1]Hospitals Historical Data'!$A$1:$AB$53,6,FALSE)</f>
        <v>79</v>
      </c>
      <c r="G27" s="63">
        <f>VLOOKUP($A27,'[1]Hospitals Historical Data'!$A$1:$AB$53,7,FALSE)</f>
        <v>3</v>
      </c>
      <c r="H27" s="64">
        <f>VLOOKUP($A27,'[1]Hospitals Historical Data'!$A$1:$AB$53,8,FALSE)</f>
        <v>0.46564885496183206</v>
      </c>
      <c r="I27" s="65">
        <f t="shared" si="0"/>
        <v>43</v>
      </c>
      <c r="J27" s="64">
        <f>VLOOKUP($A27,'[1]Hospitals Historical Data'!$A$1:$AB$53,14,FALSE)</f>
        <v>0.67</v>
      </c>
      <c r="K27" s="64">
        <f>VLOOKUP($A27,'[1]Hospitals Historical Data'!$A$1:$AB$53,20,FALSE)</f>
        <v>0.79</v>
      </c>
      <c r="L27" s="64">
        <f>VLOOKUP($A27,'[1]Hospitals Historical Data'!$A$1:$AB$53,26,FALSE)</f>
        <v>0.89</v>
      </c>
      <c r="M27" s="64">
        <f>VLOOKUP($A27,'[1]Hospitals Historical Data'!$A$1:$AB$53,28,FALSE)</f>
        <v>0.93984962406015038</v>
      </c>
      <c r="N27" s="65">
        <f t="shared" si="2"/>
        <v>30</v>
      </c>
      <c r="O27" s="64">
        <f t="shared" si="3"/>
        <v>0.69655737704918042</v>
      </c>
      <c r="P27" s="64">
        <f t="shared" si="4"/>
        <v>0.18968306843057003</v>
      </c>
      <c r="R27" s="36" t="s">
        <v>44</v>
      </c>
      <c r="S27" s="66">
        <v>98</v>
      </c>
      <c r="T27" s="24" t="e">
        <f>RANK(#REF!,#REF!,0)</f>
        <v>#REF!</v>
      </c>
      <c r="U27" s="24" t="e">
        <f>RANK(#REF!,#REF!,0)</f>
        <v>#REF!</v>
      </c>
      <c r="V27" s="24" t="e">
        <f>RANK(#REF!,#REF!,0)</f>
        <v>#REF!</v>
      </c>
      <c r="W27" s="24" t="e">
        <f>RANK(#REF!,#REF!,0)</f>
        <v>#REF!</v>
      </c>
      <c r="X27" s="24" t="e">
        <f>RANK(#REF!,#REF!,0)</f>
        <v>#REF!</v>
      </c>
      <c r="Y27" s="24" t="e">
        <f>RANK(#REF!,#REF!,0)</f>
        <v>#REF!</v>
      </c>
      <c r="Z27" s="24" t="e">
        <f>RANK(#REF!,#REF!,0)</f>
        <v>#REF!</v>
      </c>
      <c r="AA27" s="24" t="e">
        <f>RANK(#REF!,#REF!,0)</f>
        <v>#REF!</v>
      </c>
      <c r="AB27" s="24" t="e">
        <f>RANK(#REF!,#REF!,0)</f>
        <v>#REF!</v>
      </c>
      <c r="AC27" s="24" t="e">
        <f>RANK(#REF!,#REF!,0)</f>
        <v>#REF!</v>
      </c>
      <c r="AD27" s="24" t="e">
        <f>RANK(#REF!,#REF!,0)</f>
        <v>#REF!</v>
      </c>
      <c r="AE27" s="24" t="e">
        <f>RANK(#REF!,#REF!,0)</f>
        <v>#REF!</v>
      </c>
      <c r="AF27" s="24" t="e">
        <f>RANK(#REF!,#REF!,0)</f>
        <v>#REF!</v>
      </c>
      <c r="AG27" s="25"/>
      <c r="AH27" s="26" t="e">
        <f t="shared" si="1"/>
        <v>#REF!</v>
      </c>
      <c r="AJ27" s="36" t="s">
        <v>43</v>
      </c>
      <c r="AK27" s="66">
        <v>132</v>
      </c>
      <c r="AL27" s="29" t="e">
        <f>#REF!</f>
        <v>#REF!</v>
      </c>
      <c r="AM27" s="38" t="e">
        <f>#REF!-#REF!</f>
        <v>#REF!</v>
      </c>
      <c r="AN27" s="38" t="e">
        <f>#REF!-#REF!</f>
        <v>#REF!</v>
      </c>
      <c r="AO27" s="38" t="e">
        <f>#REF!-#REF!</f>
        <v>#REF!</v>
      </c>
      <c r="AP27" s="38" t="e">
        <f>#REF!-#REF!</f>
        <v>#REF!</v>
      </c>
      <c r="AQ27" s="38" t="e">
        <f>#REF!-#REF!</f>
        <v>#REF!</v>
      </c>
      <c r="AR27" s="38" t="e">
        <f>#REF!-#REF!</f>
        <v>#REF!</v>
      </c>
      <c r="AS27" s="38" t="e">
        <f>#REF!-#REF!</f>
        <v>#REF!</v>
      </c>
      <c r="AT27" s="38" t="e">
        <f>#REF!-#REF!</f>
        <v>#REF!</v>
      </c>
      <c r="AU27" s="38" t="e">
        <f>#REF!-#REF!</f>
        <v>#REF!</v>
      </c>
      <c r="AV27" s="38" t="e">
        <f>#REF!-#REF!</f>
        <v>#REF!</v>
      </c>
      <c r="AW27" s="38" t="e">
        <f>#REF!-#REF!</f>
        <v>#REF!</v>
      </c>
      <c r="AX27" s="38" t="e">
        <f>#REF!-#REF!</f>
        <v>#REF!</v>
      </c>
      <c r="AY27" s="67" t="e">
        <f>#REF!</f>
        <v>#REF!</v>
      </c>
      <c r="AZ27" s="25"/>
      <c r="BA27" s="40" t="e">
        <f t="shared" si="5"/>
        <v>#REF!</v>
      </c>
    </row>
    <row r="28" spans="1:53" x14ac:dyDescent="0.25">
      <c r="A28" s="32" t="s">
        <v>44</v>
      </c>
      <c r="B28" s="63">
        <f>VLOOKUP($A28,'[1]Hospitals Historical Data'!$A$1:$AB$53,2,FALSE)</f>
        <v>98</v>
      </c>
      <c r="C28" s="63">
        <f>VLOOKUP($A28,'[1]Hospitals Historical Data'!$A$1:$AB$53,3,FALSE)</f>
        <v>66</v>
      </c>
      <c r="D28" s="63">
        <f>VLOOKUP($A28,'[1]Hospitals Historical Data'!$A$1:$AB$53,4,FALSE)</f>
        <v>22</v>
      </c>
      <c r="E28" s="63">
        <f>VLOOKUP($A28,'[1]Hospitals Historical Data'!$A$1:$AB$53,5,FALSE)</f>
        <v>44</v>
      </c>
      <c r="F28" s="63">
        <f>VLOOKUP($A28,'[1]Hospitals Historical Data'!$A$1:$AB$53,6,FALSE)</f>
        <v>32</v>
      </c>
      <c r="G28" s="63">
        <f>VLOOKUP($A28,'[1]Hospitals Historical Data'!$A$1:$AB$53,7,FALSE)</f>
        <v>0</v>
      </c>
      <c r="H28" s="64">
        <f>VLOOKUP($A28,'[1]Hospitals Historical Data'!$A$1:$AB$53,8,FALSE)</f>
        <v>0.66666666666666663</v>
      </c>
      <c r="I28" s="65">
        <f t="shared" si="0"/>
        <v>26</v>
      </c>
      <c r="J28" s="64">
        <f>VLOOKUP($A28,'[1]Hospitals Historical Data'!$A$1:$AB$53,14,FALSE)</f>
        <v>0.83</v>
      </c>
      <c r="K28" s="64">
        <f>VLOOKUP($A28,'[1]Hospitals Historical Data'!$A$1:$AB$53,20,FALSE)</f>
        <v>0.95</v>
      </c>
      <c r="L28" s="64">
        <f>VLOOKUP($A28,'[1]Hospitals Historical Data'!$A$1:$AB$53,26,FALSE)</f>
        <v>0.96</v>
      </c>
      <c r="M28" s="64">
        <f>VLOOKUP($A28,'[1]Hospitals Historical Data'!$A$1:$AB$53,28,FALSE)</f>
        <v>0.94897959183673475</v>
      </c>
      <c r="N28" s="65">
        <f t="shared" si="2"/>
        <v>27</v>
      </c>
      <c r="O28" s="64">
        <f t="shared" si="3"/>
        <v>0.42499999999999999</v>
      </c>
      <c r="P28" s="64">
        <f t="shared" si="4"/>
        <v>-1.0741138560686394E-3</v>
      </c>
      <c r="R28" s="36" t="s">
        <v>45</v>
      </c>
      <c r="S28" s="66">
        <v>117</v>
      </c>
      <c r="T28" s="24" t="e">
        <f>RANK(#REF!,#REF!,0)</f>
        <v>#REF!</v>
      </c>
      <c r="U28" s="24" t="e">
        <f>RANK(#REF!,#REF!,0)</f>
        <v>#REF!</v>
      </c>
      <c r="V28" s="24" t="e">
        <f>RANK(#REF!,#REF!,0)</f>
        <v>#REF!</v>
      </c>
      <c r="W28" s="24" t="e">
        <f>RANK(#REF!,#REF!,0)</f>
        <v>#REF!</v>
      </c>
      <c r="X28" s="24" t="e">
        <f>RANK(#REF!,#REF!,0)</f>
        <v>#REF!</v>
      </c>
      <c r="Y28" s="24" t="e">
        <f>RANK(#REF!,#REF!,0)</f>
        <v>#REF!</v>
      </c>
      <c r="Z28" s="24" t="e">
        <f>RANK(#REF!,#REF!,0)</f>
        <v>#REF!</v>
      </c>
      <c r="AA28" s="24" t="e">
        <f>RANK(#REF!,#REF!,0)</f>
        <v>#REF!</v>
      </c>
      <c r="AB28" s="24" t="e">
        <f>RANK(#REF!,#REF!,0)</f>
        <v>#REF!</v>
      </c>
      <c r="AC28" s="24" t="e">
        <f>RANK(#REF!,#REF!,0)</f>
        <v>#REF!</v>
      </c>
      <c r="AD28" s="24" t="e">
        <f>RANK(#REF!,#REF!,0)</f>
        <v>#REF!</v>
      </c>
      <c r="AE28" s="24" t="e">
        <f>RANK(#REF!,#REF!,0)</f>
        <v>#REF!</v>
      </c>
      <c r="AF28" s="24" t="e">
        <f>RANK(#REF!,#REF!,0)</f>
        <v>#REF!</v>
      </c>
      <c r="AG28" s="25"/>
      <c r="AH28" s="26" t="e">
        <f t="shared" si="1"/>
        <v>#REF!</v>
      </c>
      <c r="AJ28" s="36" t="s">
        <v>44</v>
      </c>
      <c r="AK28" s="66">
        <v>98</v>
      </c>
      <c r="AL28" s="29" t="e">
        <f>#REF!</f>
        <v>#REF!</v>
      </c>
      <c r="AM28" s="38" t="e">
        <f>#REF!-#REF!</f>
        <v>#REF!</v>
      </c>
      <c r="AN28" s="38" t="e">
        <f>#REF!-#REF!</f>
        <v>#REF!</v>
      </c>
      <c r="AO28" s="38" t="e">
        <f>#REF!-#REF!</f>
        <v>#REF!</v>
      </c>
      <c r="AP28" s="38" t="e">
        <f>#REF!-#REF!</f>
        <v>#REF!</v>
      </c>
      <c r="AQ28" s="38" t="e">
        <f>#REF!-#REF!</f>
        <v>#REF!</v>
      </c>
      <c r="AR28" s="38" t="e">
        <f>#REF!-#REF!</f>
        <v>#REF!</v>
      </c>
      <c r="AS28" s="38" t="e">
        <f>#REF!-#REF!</f>
        <v>#REF!</v>
      </c>
      <c r="AT28" s="38" t="e">
        <f>#REF!-#REF!</f>
        <v>#REF!</v>
      </c>
      <c r="AU28" s="38" t="e">
        <f>#REF!-#REF!</f>
        <v>#REF!</v>
      </c>
      <c r="AV28" s="38" t="e">
        <f>#REF!-#REF!</f>
        <v>#REF!</v>
      </c>
      <c r="AW28" s="38" t="e">
        <f>#REF!-#REF!</f>
        <v>#REF!</v>
      </c>
      <c r="AX28" s="38" t="e">
        <f>#REF!-#REF!</f>
        <v>#REF!</v>
      </c>
      <c r="AY28" s="67" t="e">
        <f>#REF!</f>
        <v>#REF!</v>
      </c>
      <c r="AZ28" s="25"/>
      <c r="BA28" s="40" t="e">
        <f t="shared" si="5"/>
        <v>#REF!</v>
      </c>
    </row>
    <row r="29" spans="1:53" x14ac:dyDescent="0.25">
      <c r="A29" s="32" t="s">
        <v>45</v>
      </c>
      <c r="B29" s="63">
        <f>VLOOKUP($A29,'[1]Hospitals Historical Data'!$A$1:$AB$53,2,FALSE)</f>
        <v>116</v>
      </c>
      <c r="C29" s="63">
        <f>VLOOKUP($A29,'[1]Hospitals Historical Data'!$A$1:$AB$53,3,FALSE)</f>
        <v>77</v>
      </c>
      <c r="D29" s="63">
        <f>VLOOKUP($A29,'[1]Hospitals Historical Data'!$A$1:$AB$53,4,FALSE)</f>
        <v>50</v>
      </c>
      <c r="E29" s="63">
        <f>VLOOKUP($A29,'[1]Hospitals Historical Data'!$A$1:$AB$53,5,FALSE)</f>
        <v>27</v>
      </c>
      <c r="F29" s="63">
        <f>VLOOKUP($A29,'[1]Hospitals Historical Data'!$A$1:$AB$53,6,FALSE)</f>
        <v>35</v>
      </c>
      <c r="G29" s="63">
        <f>VLOOKUP($A29,'[1]Hospitals Historical Data'!$A$1:$AB$53,7,FALSE)</f>
        <v>4</v>
      </c>
      <c r="H29" s="64">
        <f>VLOOKUP($A29,'[1]Hospitals Historical Data'!$A$1:$AB$53,8,FALSE)</f>
        <v>0.68103448275862066</v>
      </c>
      <c r="I29" s="65">
        <f t="shared" si="0"/>
        <v>24</v>
      </c>
      <c r="J29" s="64">
        <f>VLOOKUP($A29,'[1]Hospitals Historical Data'!$A$1:$AB$53,14,FALSE)</f>
        <v>0.9</v>
      </c>
      <c r="K29" s="64">
        <f>VLOOKUP($A29,'[1]Hospitals Historical Data'!$A$1:$AB$53,20,FALSE)</f>
        <v>0.97</v>
      </c>
      <c r="L29" s="64">
        <f>VLOOKUP($A29,'[1]Hospitals Historical Data'!$A$1:$AB$53,26,FALSE)</f>
        <v>0.99</v>
      </c>
      <c r="M29" s="64">
        <f>VLOOKUP($A29,'[1]Hospitals Historical Data'!$A$1:$AB$53,28,FALSE)</f>
        <v>0.97413793103448276</v>
      </c>
      <c r="N29" s="65">
        <f t="shared" si="2"/>
        <v>15</v>
      </c>
      <c r="O29" s="64">
        <f t="shared" si="3"/>
        <v>0.42430379746835445</v>
      </c>
      <c r="P29" s="64">
        <f t="shared" si="4"/>
        <v>4.2659082829719476E-3</v>
      </c>
      <c r="R29" s="36" t="s">
        <v>46</v>
      </c>
      <c r="S29" s="66">
        <v>61</v>
      </c>
      <c r="T29" s="24" t="e">
        <f>RANK(#REF!,#REF!,0)</f>
        <v>#REF!</v>
      </c>
      <c r="U29" s="24" t="e">
        <f>RANK(#REF!,#REF!,0)</f>
        <v>#REF!</v>
      </c>
      <c r="V29" s="24" t="e">
        <f>RANK(#REF!,#REF!,0)</f>
        <v>#REF!</v>
      </c>
      <c r="W29" s="24" t="e">
        <f>RANK(#REF!,#REF!,0)</f>
        <v>#REF!</v>
      </c>
      <c r="X29" s="24" t="e">
        <f>RANK(#REF!,#REF!,0)</f>
        <v>#REF!</v>
      </c>
      <c r="Y29" s="24" t="e">
        <f>RANK(#REF!,#REF!,0)</f>
        <v>#REF!</v>
      </c>
      <c r="Z29" s="24" t="e">
        <f>RANK(#REF!,#REF!,0)</f>
        <v>#REF!</v>
      </c>
      <c r="AA29" s="24" t="e">
        <f>RANK(#REF!,#REF!,0)</f>
        <v>#REF!</v>
      </c>
      <c r="AB29" s="24" t="e">
        <f>RANK(#REF!,#REF!,0)</f>
        <v>#REF!</v>
      </c>
      <c r="AC29" s="24" t="e">
        <f>RANK(#REF!,#REF!,0)</f>
        <v>#REF!</v>
      </c>
      <c r="AD29" s="24" t="e">
        <f>RANK(#REF!,#REF!,0)</f>
        <v>#REF!</v>
      </c>
      <c r="AE29" s="24" t="e">
        <f>RANK(#REF!,#REF!,0)</f>
        <v>#REF!</v>
      </c>
      <c r="AF29" s="24" t="e">
        <f>RANK(#REF!,#REF!,0)</f>
        <v>#REF!</v>
      </c>
      <c r="AG29" s="25"/>
      <c r="AH29" s="26" t="e">
        <f t="shared" si="1"/>
        <v>#REF!</v>
      </c>
      <c r="AJ29" s="36" t="s">
        <v>45</v>
      </c>
      <c r="AK29" s="66">
        <v>117</v>
      </c>
      <c r="AL29" s="29" t="e">
        <f>#REF!</f>
        <v>#REF!</v>
      </c>
      <c r="AM29" s="38" t="e">
        <f>#REF!-#REF!</f>
        <v>#REF!</v>
      </c>
      <c r="AN29" s="38" t="e">
        <f>#REF!-#REF!</f>
        <v>#REF!</v>
      </c>
      <c r="AO29" s="38" t="e">
        <f>#REF!-#REF!</f>
        <v>#REF!</v>
      </c>
      <c r="AP29" s="38" t="e">
        <f>#REF!-#REF!</f>
        <v>#REF!</v>
      </c>
      <c r="AQ29" s="38" t="e">
        <f>#REF!-#REF!</f>
        <v>#REF!</v>
      </c>
      <c r="AR29" s="38" t="e">
        <f>#REF!-#REF!</f>
        <v>#REF!</v>
      </c>
      <c r="AS29" s="38" t="e">
        <f>#REF!-#REF!</f>
        <v>#REF!</v>
      </c>
      <c r="AT29" s="38" t="e">
        <f>#REF!-#REF!</f>
        <v>#REF!</v>
      </c>
      <c r="AU29" s="38" t="e">
        <f>#REF!-#REF!</f>
        <v>#REF!</v>
      </c>
      <c r="AV29" s="38" t="e">
        <f>#REF!-#REF!</f>
        <v>#REF!</v>
      </c>
      <c r="AW29" s="38" t="e">
        <f>#REF!-#REF!</f>
        <v>#REF!</v>
      </c>
      <c r="AX29" s="38" t="e">
        <f>#REF!-#REF!</f>
        <v>#REF!</v>
      </c>
      <c r="AY29" s="67" t="e">
        <f>#REF!</f>
        <v>#REF!</v>
      </c>
      <c r="AZ29" s="25"/>
      <c r="BA29" s="40" t="e">
        <f t="shared" si="5"/>
        <v>#REF!</v>
      </c>
    </row>
    <row r="30" spans="1:53" x14ac:dyDescent="0.25">
      <c r="A30" s="32" t="s">
        <v>46</v>
      </c>
      <c r="B30" s="63">
        <f>VLOOKUP($A30,'[1]Hospitals Historical Data'!$A$1:$AB$53,2,FALSE)</f>
        <v>61</v>
      </c>
      <c r="C30" s="63">
        <f>VLOOKUP($A30,'[1]Hospitals Historical Data'!$A$1:$AB$53,3,FALSE)</f>
        <v>13</v>
      </c>
      <c r="D30" s="63">
        <f>VLOOKUP($A30,'[1]Hospitals Historical Data'!$A$1:$AB$53,4,FALSE)</f>
        <v>6</v>
      </c>
      <c r="E30" s="63">
        <f>VLOOKUP($A30,'[1]Hospitals Historical Data'!$A$1:$AB$53,5,FALSE)</f>
        <v>7</v>
      </c>
      <c r="F30" s="63">
        <f>VLOOKUP($A30,'[1]Hospitals Historical Data'!$A$1:$AB$53,6,FALSE)</f>
        <v>48</v>
      </c>
      <c r="G30" s="63">
        <f>VLOOKUP($A30,'[1]Hospitals Historical Data'!$A$1:$AB$53,7,FALSE)</f>
        <v>0</v>
      </c>
      <c r="H30" s="64">
        <f>VLOOKUP($A30,'[1]Hospitals Historical Data'!$A$1:$AB$53,8,FALSE)</f>
        <v>0.47540983606557374</v>
      </c>
      <c r="I30" s="65">
        <f t="shared" si="0"/>
        <v>42</v>
      </c>
      <c r="J30" s="64">
        <f>VLOOKUP($A30,'[1]Hospitals Historical Data'!$A$1:$AB$53,14,FALSE)</f>
        <v>0.74</v>
      </c>
      <c r="K30" s="64">
        <f>VLOOKUP($A30,'[1]Hospitals Historical Data'!$A$1:$AB$53,20,FALSE)</f>
        <v>0.84</v>
      </c>
      <c r="L30" s="64">
        <f>VLOOKUP($A30,'[1]Hospitals Historical Data'!$A$1:$AB$53,26,FALSE)</f>
        <v>0.87</v>
      </c>
      <c r="M30" s="64">
        <f>VLOOKUP($A30,'[1]Hospitals Historical Data'!$A$1:$AB$53,28,FALSE)</f>
        <v>0.91803278688524592</v>
      </c>
      <c r="N30" s="65">
        <f t="shared" si="2"/>
        <v>39</v>
      </c>
      <c r="O30" s="64">
        <f t="shared" si="3"/>
        <v>0.76689655172413795</v>
      </c>
      <c r="P30" s="64">
        <f t="shared" si="4"/>
        <v>9.289617486338804E-2</v>
      </c>
      <c r="R30" s="36" t="s">
        <v>47</v>
      </c>
      <c r="S30" s="66">
        <v>92</v>
      </c>
      <c r="T30" s="24" t="e">
        <f>RANK(#REF!,#REF!,0)</f>
        <v>#REF!</v>
      </c>
      <c r="U30" s="24" t="e">
        <f>RANK(#REF!,#REF!,0)</f>
        <v>#REF!</v>
      </c>
      <c r="V30" s="24" t="e">
        <f>RANK(#REF!,#REF!,0)</f>
        <v>#REF!</v>
      </c>
      <c r="W30" s="24" t="e">
        <f>RANK(#REF!,#REF!,0)</f>
        <v>#REF!</v>
      </c>
      <c r="X30" s="24" t="e">
        <f>RANK(#REF!,#REF!,0)</f>
        <v>#REF!</v>
      </c>
      <c r="Y30" s="24" t="e">
        <f>RANK(#REF!,#REF!,0)</f>
        <v>#REF!</v>
      </c>
      <c r="Z30" s="24" t="e">
        <f>RANK(#REF!,#REF!,0)</f>
        <v>#REF!</v>
      </c>
      <c r="AA30" s="24" t="e">
        <f>RANK(#REF!,#REF!,0)</f>
        <v>#REF!</v>
      </c>
      <c r="AB30" s="24" t="e">
        <f>RANK(#REF!,#REF!,0)</f>
        <v>#REF!</v>
      </c>
      <c r="AC30" s="24" t="e">
        <f>RANK(#REF!,#REF!,0)</f>
        <v>#REF!</v>
      </c>
      <c r="AD30" s="24" t="e">
        <f>RANK(#REF!,#REF!,0)</f>
        <v>#REF!</v>
      </c>
      <c r="AE30" s="24" t="e">
        <f>RANK(#REF!,#REF!,0)</f>
        <v>#REF!</v>
      </c>
      <c r="AF30" s="24" t="e">
        <f>RANK(#REF!,#REF!,0)</f>
        <v>#REF!</v>
      </c>
      <c r="AG30" s="25"/>
      <c r="AH30" s="26" t="e">
        <f t="shared" si="1"/>
        <v>#REF!</v>
      </c>
      <c r="AJ30" s="36" t="s">
        <v>46</v>
      </c>
      <c r="AK30" s="66">
        <v>61</v>
      </c>
      <c r="AL30" s="29" t="e">
        <f>#REF!</f>
        <v>#REF!</v>
      </c>
      <c r="AM30" s="38" t="e">
        <f>#REF!-#REF!</f>
        <v>#REF!</v>
      </c>
      <c r="AN30" s="38" t="e">
        <f>#REF!-#REF!</f>
        <v>#REF!</v>
      </c>
      <c r="AO30" s="38" t="e">
        <f>#REF!-#REF!</f>
        <v>#REF!</v>
      </c>
      <c r="AP30" s="38" t="e">
        <f>#REF!-#REF!</f>
        <v>#REF!</v>
      </c>
      <c r="AQ30" s="38" t="e">
        <f>#REF!-#REF!</f>
        <v>#REF!</v>
      </c>
      <c r="AR30" s="38" t="e">
        <f>#REF!-#REF!</f>
        <v>#REF!</v>
      </c>
      <c r="AS30" s="38" t="e">
        <f>#REF!-#REF!</f>
        <v>#REF!</v>
      </c>
      <c r="AT30" s="38" t="e">
        <f>#REF!-#REF!</f>
        <v>#REF!</v>
      </c>
      <c r="AU30" s="38" t="e">
        <f>#REF!-#REF!</f>
        <v>#REF!</v>
      </c>
      <c r="AV30" s="38" t="e">
        <f>#REF!-#REF!</f>
        <v>#REF!</v>
      </c>
      <c r="AW30" s="38" t="e">
        <f>#REF!-#REF!</f>
        <v>#REF!</v>
      </c>
      <c r="AX30" s="38" t="e">
        <f>#REF!-#REF!</f>
        <v>#REF!</v>
      </c>
      <c r="AY30" s="67" t="e">
        <f>#REF!</f>
        <v>#REF!</v>
      </c>
      <c r="AZ30" s="25"/>
      <c r="BA30" s="40" t="e">
        <f t="shared" si="5"/>
        <v>#REF!</v>
      </c>
    </row>
    <row r="31" spans="1:53" x14ac:dyDescent="0.25">
      <c r="A31" s="32" t="s">
        <v>47</v>
      </c>
      <c r="B31" s="63">
        <f>VLOOKUP($A31,'[1]Hospitals Historical Data'!$A$1:$AB$53,2,FALSE)</f>
        <v>93</v>
      </c>
      <c r="C31" s="63">
        <f>VLOOKUP($A31,'[1]Hospitals Historical Data'!$A$1:$AB$53,3,FALSE)</f>
        <v>27</v>
      </c>
      <c r="D31" s="63">
        <f>VLOOKUP($A31,'[1]Hospitals Historical Data'!$A$1:$AB$53,4,FALSE)</f>
        <v>18</v>
      </c>
      <c r="E31" s="63">
        <f>VLOOKUP($A31,'[1]Hospitals Historical Data'!$A$1:$AB$53,5,FALSE)</f>
        <v>9</v>
      </c>
      <c r="F31" s="63">
        <f>VLOOKUP($A31,'[1]Hospitals Historical Data'!$A$1:$AB$53,6,FALSE)</f>
        <v>64</v>
      </c>
      <c r="G31" s="63">
        <f>VLOOKUP($A31,'[1]Hospitals Historical Data'!$A$1:$AB$53,7,FALSE)</f>
        <v>2</v>
      </c>
      <c r="H31" s="64">
        <f>VLOOKUP($A31,'[1]Hospitals Historical Data'!$A$1:$AB$53,8,FALSE)</f>
        <v>0.60227272727272729</v>
      </c>
      <c r="I31" s="65">
        <f t="shared" si="0"/>
        <v>31</v>
      </c>
      <c r="J31" s="64">
        <f>VLOOKUP($A31,'[1]Hospitals Historical Data'!$A$1:$AB$53,14,FALSE)</f>
        <v>0.8</v>
      </c>
      <c r="K31" s="64">
        <f>VLOOKUP($A31,'[1]Hospitals Historical Data'!$A$1:$AB$53,20,FALSE)</f>
        <v>0.91</v>
      </c>
      <c r="L31" s="64">
        <f>VLOOKUP($A31,'[1]Hospitals Historical Data'!$A$1:$AB$53,26,FALSE)</f>
        <v>0.94</v>
      </c>
      <c r="M31" s="64">
        <f>VLOOKUP($A31,'[1]Hospitals Historical Data'!$A$1:$AB$53,28,FALSE)</f>
        <v>0.93548387096774188</v>
      </c>
      <c r="N31" s="65">
        <f t="shared" si="2"/>
        <v>35</v>
      </c>
      <c r="O31" s="64">
        <f t="shared" si="3"/>
        <v>0.51094339622641505</v>
      </c>
      <c r="P31" s="64">
        <f t="shared" si="4"/>
        <v>2.8004253810705329E-2</v>
      </c>
      <c r="R31" s="36" t="s">
        <v>48</v>
      </c>
      <c r="S31" s="66">
        <v>34</v>
      </c>
      <c r="T31" s="24" t="e">
        <f>RANK(#REF!,#REF!,0)</f>
        <v>#REF!</v>
      </c>
      <c r="U31" s="24" t="e">
        <f>RANK(#REF!,#REF!,0)</f>
        <v>#REF!</v>
      </c>
      <c r="V31" s="24" t="e">
        <f>RANK(#REF!,#REF!,0)</f>
        <v>#REF!</v>
      </c>
      <c r="W31" s="24" t="e">
        <f>RANK(#REF!,#REF!,0)</f>
        <v>#REF!</v>
      </c>
      <c r="X31" s="24" t="e">
        <f>RANK(#REF!,#REF!,0)</f>
        <v>#REF!</v>
      </c>
      <c r="Y31" s="24" t="e">
        <f>RANK(#REF!,#REF!,0)</f>
        <v>#REF!</v>
      </c>
      <c r="Z31" s="24" t="e">
        <f>RANK(#REF!,#REF!,0)</f>
        <v>#REF!</v>
      </c>
      <c r="AA31" s="24" t="e">
        <f>RANK(#REF!,#REF!,0)</f>
        <v>#REF!</v>
      </c>
      <c r="AB31" s="24" t="e">
        <f>RANK(#REF!,#REF!,0)</f>
        <v>#REF!</v>
      </c>
      <c r="AC31" s="24" t="e">
        <f>RANK(#REF!,#REF!,0)</f>
        <v>#REF!</v>
      </c>
      <c r="AD31" s="24" t="e">
        <f>RANK(#REF!,#REF!,0)</f>
        <v>#REF!</v>
      </c>
      <c r="AE31" s="24" t="e">
        <f>RANK(#REF!,#REF!,0)</f>
        <v>#REF!</v>
      </c>
      <c r="AF31" s="24" t="e">
        <f>RANK(#REF!,#REF!,0)</f>
        <v>#REF!</v>
      </c>
      <c r="AG31" s="25"/>
      <c r="AH31" s="26" t="e">
        <f t="shared" si="1"/>
        <v>#REF!</v>
      </c>
      <c r="AJ31" s="36" t="s">
        <v>47</v>
      </c>
      <c r="AK31" s="66">
        <v>92</v>
      </c>
      <c r="AL31" s="29" t="e">
        <f>#REF!</f>
        <v>#REF!</v>
      </c>
      <c r="AM31" s="38" t="e">
        <f>#REF!-#REF!</f>
        <v>#REF!</v>
      </c>
      <c r="AN31" s="38" t="e">
        <f>#REF!-#REF!</f>
        <v>#REF!</v>
      </c>
      <c r="AO31" s="38" t="e">
        <f>#REF!-#REF!</f>
        <v>#REF!</v>
      </c>
      <c r="AP31" s="38" t="e">
        <f>#REF!-#REF!</f>
        <v>#REF!</v>
      </c>
      <c r="AQ31" s="38" t="e">
        <f>#REF!-#REF!</f>
        <v>#REF!</v>
      </c>
      <c r="AR31" s="38" t="e">
        <f>#REF!-#REF!</f>
        <v>#REF!</v>
      </c>
      <c r="AS31" s="38" t="e">
        <f>#REF!-#REF!</f>
        <v>#REF!</v>
      </c>
      <c r="AT31" s="38" t="e">
        <f>#REF!-#REF!</f>
        <v>#REF!</v>
      </c>
      <c r="AU31" s="38" t="e">
        <f>#REF!-#REF!</f>
        <v>#REF!</v>
      </c>
      <c r="AV31" s="38" t="e">
        <f>#REF!-#REF!</f>
        <v>#REF!</v>
      </c>
      <c r="AW31" s="38" t="e">
        <f>#REF!-#REF!</f>
        <v>#REF!</v>
      </c>
      <c r="AX31" s="38" t="e">
        <f>#REF!-#REF!</f>
        <v>#REF!</v>
      </c>
      <c r="AY31" s="67" t="e">
        <f>#REF!</f>
        <v>#REF!</v>
      </c>
      <c r="AZ31" s="25"/>
      <c r="BA31" s="40" t="e">
        <f t="shared" si="5"/>
        <v>#REF!</v>
      </c>
    </row>
    <row r="32" spans="1:53" x14ac:dyDescent="0.25">
      <c r="A32" s="32" t="s">
        <v>48</v>
      </c>
      <c r="B32" s="63">
        <f>VLOOKUP($A32,'[1]Hospitals Historical Data'!$A$1:$AB$53,2,FALSE)</f>
        <v>35</v>
      </c>
      <c r="C32" s="63">
        <f>VLOOKUP($A32,'[1]Hospitals Historical Data'!$A$1:$AB$53,3,FALSE)</f>
        <v>24</v>
      </c>
      <c r="D32" s="63">
        <f>VLOOKUP($A32,'[1]Hospitals Historical Data'!$A$1:$AB$53,4,FALSE)</f>
        <v>20</v>
      </c>
      <c r="E32" s="63">
        <f>VLOOKUP($A32,'[1]Hospitals Historical Data'!$A$1:$AB$53,5,FALSE)</f>
        <v>4</v>
      </c>
      <c r="F32" s="63">
        <f>VLOOKUP($A32,'[1]Hospitals Historical Data'!$A$1:$AB$53,6,FALSE)</f>
        <v>11</v>
      </c>
      <c r="G32" s="63">
        <f>VLOOKUP($A32,'[1]Hospitals Historical Data'!$A$1:$AB$53,7,FALSE)</f>
        <v>0</v>
      </c>
      <c r="H32" s="64">
        <f>VLOOKUP($A32,'[1]Hospitals Historical Data'!$A$1:$AB$53,8,FALSE)</f>
        <v>0.48571428571428571</v>
      </c>
      <c r="I32" s="65">
        <f t="shared" si="0"/>
        <v>40</v>
      </c>
      <c r="J32" s="64">
        <f>VLOOKUP($A32,'[1]Hospitals Historical Data'!$A$1:$AB$53,14,FALSE)</f>
        <v>0.63</v>
      </c>
      <c r="K32" s="64">
        <f>VLOOKUP($A32,'[1]Hospitals Historical Data'!$A$1:$AB$53,20,FALSE)</f>
        <v>0.74</v>
      </c>
      <c r="L32" s="64">
        <f>VLOOKUP($A32,'[1]Hospitals Historical Data'!$A$1:$AB$53,26,FALSE)</f>
        <v>0.83</v>
      </c>
      <c r="M32" s="64">
        <f>VLOOKUP($A32,'[1]Hospitals Historical Data'!$A$1:$AB$53,28,FALSE)</f>
        <v>0.91428571428571426</v>
      </c>
      <c r="N32" s="65">
        <f t="shared" si="2"/>
        <v>40</v>
      </c>
      <c r="O32" s="64">
        <f t="shared" si="3"/>
        <v>0.52352941176470591</v>
      </c>
      <c r="P32" s="64">
        <f t="shared" si="4"/>
        <v>0.23552123552123549</v>
      </c>
      <c r="R32" s="36" t="s">
        <v>49</v>
      </c>
      <c r="S32" s="66">
        <v>26</v>
      </c>
      <c r="T32" s="24" t="e">
        <f>RANK(#REF!,#REF!,0)</f>
        <v>#REF!</v>
      </c>
      <c r="U32" s="24" t="e">
        <f>RANK(#REF!,#REF!,0)</f>
        <v>#REF!</v>
      </c>
      <c r="V32" s="24" t="e">
        <f>RANK(#REF!,#REF!,0)</f>
        <v>#REF!</v>
      </c>
      <c r="W32" s="24" t="e">
        <f>RANK(#REF!,#REF!,0)</f>
        <v>#REF!</v>
      </c>
      <c r="X32" s="24" t="e">
        <f>RANK(#REF!,#REF!,0)</f>
        <v>#REF!</v>
      </c>
      <c r="Y32" s="24" t="e">
        <f>RANK(#REF!,#REF!,0)</f>
        <v>#REF!</v>
      </c>
      <c r="Z32" s="24" t="e">
        <f>RANK(#REF!,#REF!,0)</f>
        <v>#REF!</v>
      </c>
      <c r="AA32" s="24" t="e">
        <f>RANK(#REF!,#REF!,0)</f>
        <v>#REF!</v>
      </c>
      <c r="AB32" s="24" t="e">
        <f>RANK(#REF!,#REF!,0)</f>
        <v>#REF!</v>
      </c>
      <c r="AC32" s="24" t="e">
        <f>RANK(#REF!,#REF!,0)</f>
        <v>#REF!</v>
      </c>
      <c r="AD32" s="24" t="e">
        <f>RANK(#REF!,#REF!,0)</f>
        <v>#REF!</v>
      </c>
      <c r="AE32" s="24" t="e">
        <f>RANK(#REF!,#REF!,0)</f>
        <v>#REF!</v>
      </c>
      <c r="AF32" s="24" t="e">
        <f>RANK(#REF!,#REF!,0)</f>
        <v>#REF!</v>
      </c>
      <c r="AG32" s="25"/>
      <c r="AH32" s="26" t="e">
        <f t="shared" si="1"/>
        <v>#REF!</v>
      </c>
      <c r="AJ32" s="36" t="s">
        <v>48</v>
      </c>
      <c r="AK32" s="66">
        <v>34</v>
      </c>
      <c r="AL32" s="29" t="e">
        <f>#REF!</f>
        <v>#REF!</v>
      </c>
      <c r="AM32" s="38" t="e">
        <f>#REF!-#REF!</f>
        <v>#REF!</v>
      </c>
      <c r="AN32" s="38" t="e">
        <f>#REF!-#REF!</f>
        <v>#REF!</v>
      </c>
      <c r="AO32" s="38" t="e">
        <f>#REF!-#REF!</f>
        <v>#REF!</v>
      </c>
      <c r="AP32" s="38" t="e">
        <f>#REF!-#REF!</f>
        <v>#REF!</v>
      </c>
      <c r="AQ32" s="38" t="e">
        <f>#REF!-#REF!</f>
        <v>#REF!</v>
      </c>
      <c r="AR32" s="38" t="e">
        <f>#REF!-#REF!</f>
        <v>#REF!</v>
      </c>
      <c r="AS32" s="38" t="e">
        <f>#REF!-#REF!</f>
        <v>#REF!</v>
      </c>
      <c r="AT32" s="38" t="e">
        <f>#REF!-#REF!</f>
        <v>#REF!</v>
      </c>
      <c r="AU32" s="38" t="e">
        <f>#REF!-#REF!</f>
        <v>#REF!</v>
      </c>
      <c r="AV32" s="38" t="e">
        <f>#REF!-#REF!</f>
        <v>#REF!</v>
      </c>
      <c r="AW32" s="38" t="e">
        <f>#REF!-#REF!</f>
        <v>#REF!</v>
      </c>
      <c r="AX32" s="38" t="e">
        <f>#REF!-#REF!</f>
        <v>#REF!</v>
      </c>
      <c r="AY32" s="67" t="e">
        <f>#REF!</f>
        <v>#REF!</v>
      </c>
      <c r="AZ32" s="25"/>
      <c r="BA32" s="40" t="e">
        <f t="shared" si="5"/>
        <v>#REF!</v>
      </c>
    </row>
    <row r="33" spans="1:53" x14ac:dyDescent="0.25">
      <c r="A33" s="32" t="s">
        <v>49</v>
      </c>
      <c r="B33" s="63">
        <f>VLOOKUP($A33,'[1]Hospitals Historical Data'!$A$1:$AB$53,2,FALSE)</f>
        <v>26</v>
      </c>
      <c r="C33" s="63">
        <f>VLOOKUP($A33,'[1]Hospitals Historical Data'!$A$1:$AB$53,3,FALSE)</f>
        <v>13</v>
      </c>
      <c r="D33" s="63">
        <f>VLOOKUP($A33,'[1]Hospitals Historical Data'!$A$1:$AB$53,4,FALSE)</f>
        <v>9</v>
      </c>
      <c r="E33" s="63">
        <f>VLOOKUP($A33,'[1]Hospitals Historical Data'!$A$1:$AB$53,5,FALSE)</f>
        <v>4</v>
      </c>
      <c r="F33" s="63">
        <f>VLOOKUP($A33,'[1]Hospitals Historical Data'!$A$1:$AB$53,6,FALSE)</f>
        <v>13</v>
      </c>
      <c r="G33" s="63">
        <f>VLOOKUP($A33,'[1]Hospitals Historical Data'!$A$1:$AB$53,7,FALSE)</f>
        <v>0</v>
      </c>
      <c r="H33" s="64">
        <f>VLOOKUP($A33,'[1]Hospitals Historical Data'!$A$1:$AB$53,8,FALSE)</f>
        <v>0.46153846153846156</v>
      </c>
      <c r="I33" s="65">
        <f t="shared" si="0"/>
        <v>45</v>
      </c>
      <c r="J33" s="64">
        <f>VLOOKUP($A33,'[1]Hospitals Historical Data'!$A$1:$AB$53,14,FALSE)</f>
        <v>0.85</v>
      </c>
      <c r="K33" s="64">
        <f>VLOOKUP($A33,'[1]Hospitals Historical Data'!$A$1:$AB$53,20,FALSE)</f>
        <v>0.81</v>
      </c>
      <c r="L33" s="64">
        <f>VLOOKUP($A33,'[1]Hospitals Historical Data'!$A$1:$AB$53,26,FALSE)</f>
        <v>0.85</v>
      </c>
      <c r="M33" s="64">
        <f>VLOOKUP($A33,'[1]Hospitals Historical Data'!$A$1:$AB$53,28,FALSE)</f>
        <v>0.88461538461538458</v>
      </c>
      <c r="N33" s="65">
        <f t="shared" si="2"/>
        <v>47</v>
      </c>
      <c r="O33" s="64">
        <f t="shared" si="3"/>
        <v>0.755</v>
      </c>
      <c r="P33" s="64">
        <f t="shared" si="4"/>
        <v>9.2117758784425338E-2</v>
      </c>
      <c r="R33" s="36" t="s">
        <v>50</v>
      </c>
      <c r="S33" s="66">
        <v>65</v>
      </c>
      <c r="T33" s="24" t="e">
        <f>RANK(#REF!,#REF!,0)</f>
        <v>#REF!</v>
      </c>
      <c r="U33" s="24" t="e">
        <f>RANK(#REF!,#REF!,0)</f>
        <v>#REF!</v>
      </c>
      <c r="V33" s="24" t="e">
        <f>RANK(#REF!,#REF!,0)</f>
        <v>#REF!</v>
      </c>
      <c r="W33" s="24" t="e">
        <f>RANK(#REF!,#REF!,0)</f>
        <v>#REF!</v>
      </c>
      <c r="X33" s="24" t="e">
        <f>RANK(#REF!,#REF!,0)</f>
        <v>#REF!</v>
      </c>
      <c r="Y33" s="24" t="e">
        <f>RANK(#REF!,#REF!,0)</f>
        <v>#REF!</v>
      </c>
      <c r="Z33" s="24" t="e">
        <f>RANK(#REF!,#REF!,0)</f>
        <v>#REF!</v>
      </c>
      <c r="AA33" s="24" t="e">
        <f>RANK(#REF!,#REF!,0)</f>
        <v>#REF!</v>
      </c>
      <c r="AB33" s="24" t="e">
        <f>RANK(#REF!,#REF!,0)</f>
        <v>#REF!</v>
      </c>
      <c r="AC33" s="24" t="e">
        <f>RANK(#REF!,#REF!,0)</f>
        <v>#REF!</v>
      </c>
      <c r="AD33" s="24" t="e">
        <f>RANK(#REF!,#REF!,0)</f>
        <v>#REF!</v>
      </c>
      <c r="AE33" s="24" t="e">
        <f>RANK(#REF!,#REF!,0)</f>
        <v>#REF!</v>
      </c>
      <c r="AF33" s="24" t="e">
        <f>RANK(#REF!,#REF!,0)</f>
        <v>#REF!</v>
      </c>
      <c r="AG33" s="25"/>
      <c r="AH33" s="26" t="e">
        <f t="shared" si="1"/>
        <v>#REF!</v>
      </c>
      <c r="AJ33" s="36" t="s">
        <v>49</v>
      </c>
      <c r="AK33" s="66">
        <v>26</v>
      </c>
      <c r="AL33" s="29" t="e">
        <f>#REF!</f>
        <v>#REF!</v>
      </c>
      <c r="AM33" s="38" t="e">
        <f>#REF!-#REF!</f>
        <v>#REF!</v>
      </c>
      <c r="AN33" s="38" t="e">
        <f>#REF!-#REF!</f>
        <v>#REF!</v>
      </c>
      <c r="AO33" s="38" t="e">
        <f>#REF!-#REF!</f>
        <v>#REF!</v>
      </c>
      <c r="AP33" s="38" t="e">
        <f>#REF!-#REF!</f>
        <v>#REF!</v>
      </c>
      <c r="AQ33" s="38" t="e">
        <f>#REF!-#REF!</f>
        <v>#REF!</v>
      </c>
      <c r="AR33" s="38" t="e">
        <f>#REF!-#REF!</f>
        <v>#REF!</v>
      </c>
      <c r="AS33" s="38" t="e">
        <f>#REF!-#REF!</f>
        <v>#REF!</v>
      </c>
      <c r="AT33" s="38" t="e">
        <f>#REF!-#REF!</f>
        <v>#REF!</v>
      </c>
      <c r="AU33" s="38" t="e">
        <f>#REF!-#REF!</f>
        <v>#REF!</v>
      </c>
      <c r="AV33" s="38" t="e">
        <f>#REF!-#REF!</f>
        <v>#REF!</v>
      </c>
      <c r="AW33" s="38" t="e">
        <f>#REF!-#REF!</f>
        <v>#REF!</v>
      </c>
      <c r="AX33" s="38" t="e">
        <f>#REF!-#REF!</f>
        <v>#REF!</v>
      </c>
      <c r="AY33" s="67" t="e">
        <f>#REF!</f>
        <v>#REF!</v>
      </c>
      <c r="AZ33" s="25"/>
      <c r="BA33" s="40" t="e">
        <f t="shared" si="5"/>
        <v>#REF!</v>
      </c>
    </row>
    <row r="34" spans="1:53" x14ac:dyDescent="0.25">
      <c r="A34" s="32" t="s">
        <v>50</v>
      </c>
      <c r="B34" s="63">
        <f>VLOOKUP($A34,'[1]Hospitals Historical Data'!$A$1:$AB$53,2,FALSE)</f>
        <v>65</v>
      </c>
      <c r="C34" s="63">
        <f>VLOOKUP($A34,'[1]Hospitals Historical Data'!$A$1:$AB$53,3,FALSE)</f>
        <v>63</v>
      </c>
      <c r="D34" s="63">
        <f>VLOOKUP($A34,'[1]Hospitals Historical Data'!$A$1:$AB$53,4,FALSE)</f>
        <v>63</v>
      </c>
      <c r="E34" s="63">
        <f>VLOOKUP($A34,'[1]Hospitals Historical Data'!$A$1:$AB$53,5,FALSE)</f>
        <v>0</v>
      </c>
      <c r="F34" s="63">
        <f>VLOOKUP($A34,'[1]Hospitals Historical Data'!$A$1:$AB$53,6,FALSE)</f>
        <v>0</v>
      </c>
      <c r="G34" s="63">
        <f>VLOOKUP($A34,'[1]Hospitals Historical Data'!$A$1:$AB$53,7,FALSE)</f>
        <v>2</v>
      </c>
      <c r="H34" s="64">
        <f>VLOOKUP($A34,'[1]Hospitals Historical Data'!$A$1:$AB$53,8,FALSE)</f>
        <v>0.78787878787878785</v>
      </c>
      <c r="I34" s="65">
        <f t="shared" si="0"/>
        <v>9</v>
      </c>
      <c r="J34" s="64">
        <f>VLOOKUP($A34,'[1]Hospitals Historical Data'!$A$1:$AB$53,14,FALSE)</f>
        <v>0.88</v>
      </c>
      <c r="K34" s="64">
        <f>VLOOKUP($A34,'[1]Hospitals Historical Data'!$A$1:$AB$53,20,FALSE)</f>
        <v>0.94</v>
      </c>
      <c r="L34" s="64">
        <f>VLOOKUP($A34,'[1]Hospitals Historical Data'!$A$1:$AB$53,26,FALSE)</f>
        <v>0.95</v>
      </c>
      <c r="M34" s="64">
        <f>VLOOKUP($A34,'[1]Hospitals Historical Data'!$A$1:$AB$53,28,FALSE)</f>
        <v>0.98461538461538467</v>
      </c>
      <c r="N34" s="65">
        <f t="shared" si="2"/>
        <v>10</v>
      </c>
      <c r="O34" s="64">
        <f t="shared" si="3"/>
        <v>0.19307692307692306</v>
      </c>
      <c r="P34" s="64">
        <f t="shared" si="4"/>
        <v>4.746317512274971E-2</v>
      </c>
      <c r="R34" s="36" t="s">
        <v>51</v>
      </c>
      <c r="S34" s="66">
        <v>41</v>
      </c>
      <c r="T34" s="24" t="e">
        <f>RANK(#REF!,#REF!,0)</f>
        <v>#REF!</v>
      </c>
      <c r="U34" s="24" t="e">
        <f>RANK(#REF!,#REF!,0)</f>
        <v>#REF!</v>
      </c>
      <c r="V34" s="24" t="e">
        <f>RANK(#REF!,#REF!,0)</f>
        <v>#REF!</v>
      </c>
      <c r="W34" s="24" t="e">
        <f>RANK(#REF!,#REF!,0)</f>
        <v>#REF!</v>
      </c>
      <c r="X34" s="24" t="e">
        <f>RANK(#REF!,#REF!,0)</f>
        <v>#REF!</v>
      </c>
      <c r="Y34" s="24" t="e">
        <f>RANK(#REF!,#REF!,0)</f>
        <v>#REF!</v>
      </c>
      <c r="Z34" s="24" t="e">
        <f>RANK(#REF!,#REF!,0)</f>
        <v>#REF!</v>
      </c>
      <c r="AA34" s="24" t="e">
        <f>RANK(#REF!,#REF!,0)</f>
        <v>#REF!</v>
      </c>
      <c r="AB34" s="24" t="e">
        <f>RANK(#REF!,#REF!,0)</f>
        <v>#REF!</v>
      </c>
      <c r="AC34" s="24" t="e">
        <f>RANK(#REF!,#REF!,0)</f>
        <v>#REF!</v>
      </c>
      <c r="AD34" s="24" t="e">
        <f>RANK(#REF!,#REF!,0)</f>
        <v>#REF!</v>
      </c>
      <c r="AE34" s="24" t="e">
        <f>RANK(#REF!,#REF!,0)</f>
        <v>#REF!</v>
      </c>
      <c r="AF34" s="24" t="e">
        <f>RANK(#REF!,#REF!,0)</f>
        <v>#REF!</v>
      </c>
      <c r="AG34" s="25"/>
      <c r="AH34" s="26" t="e">
        <f t="shared" si="1"/>
        <v>#REF!</v>
      </c>
      <c r="AJ34" s="36" t="s">
        <v>50</v>
      </c>
      <c r="AK34" s="66">
        <v>65</v>
      </c>
      <c r="AL34" s="29" t="e">
        <f>#REF!</f>
        <v>#REF!</v>
      </c>
      <c r="AM34" s="38" t="e">
        <f>#REF!-#REF!</f>
        <v>#REF!</v>
      </c>
      <c r="AN34" s="38" t="e">
        <f>#REF!-#REF!</f>
        <v>#REF!</v>
      </c>
      <c r="AO34" s="38" t="e">
        <f>#REF!-#REF!</f>
        <v>#REF!</v>
      </c>
      <c r="AP34" s="38" t="e">
        <f>#REF!-#REF!</f>
        <v>#REF!</v>
      </c>
      <c r="AQ34" s="38" t="e">
        <f>#REF!-#REF!</f>
        <v>#REF!</v>
      </c>
      <c r="AR34" s="38" t="e">
        <f>#REF!-#REF!</f>
        <v>#REF!</v>
      </c>
      <c r="AS34" s="38" t="e">
        <f>#REF!-#REF!</f>
        <v>#REF!</v>
      </c>
      <c r="AT34" s="38" t="e">
        <f>#REF!-#REF!</f>
        <v>#REF!</v>
      </c>
      <c r="AU34" s="38" t="e">
        <f>#REF!-#REF!</f>
        <v>#REF!</v>
      </c>
      <c r="AV34" s="38" t="e">
        <f>#REF!-#REF!</f>
        <v>#REF!</v>
      </c>
      <c r="AW34" s="38" t="e">
        <f>#REF!-#REF!</f>
        <v>#REF!</v>
      </c>
      <c r="AX34" s="38" t="e">
        <f>#REF!-#REF!</f>
        <v>#REF!</v>
      </c>
      <c r="AY34" s="67" t="e">
        <f>#REF!</f>
        <v>#REF!</v>
      </c>
      <c r="AZ34" s="25"/>
      <c r="BA34" s="40" t="e">
        <f t="shared" si="5"/>
        <v>#REF!</v>
      </c>
    </row>
    <row r="35" spans="1:53" x14ac:dyDescent="0.25">
      <c r="A35" s="32" t="s">
        <v>51</v>
      </c>
      <c r="B35" s="63">
        <f>VLOOKUP($A35,'[1]Hospitals Historical Data'!$A$1:$AB$53,2,FALSE)</f>
        <v>41</v>
      </c>
      <c r="C35" s="63">
        <f>VLOOKUP($A35,'[1]Hospitals Historical Data'!$A$1:$AB$53,3,FALSE)</f>
        <v>32</v>
      </c>
      <c r="D35" s="63">
        <f>VLOOKUP($A35,'[1]Hospitals Historical Data'!$A$1:$AB$53,4,FALSE)</f>
        <v>12</v>
      </c>
      <c r="E35" s="63">
        <f>VLOOKUP($A35,'[1]Hospitals Historical Data'!$A$1:$AB$53,5,FALSE)</f>
        <v>20</v>
      </c>
      <c r="F35" s="63">
        <f>VLOOKUP($A35,'[1]Hospitals Historical Data'!$A$1:$AB$53,6,FALSE)</f>
        <v>9</v>
      </c>
      <c r="G35" s="63">
        <f>VLOOKUP($A35,'[1]Hospitals Historical Data'!$A$1:$AB$53,7,FALSE)</f>
        <v>0</v>
      </c>
      <c r="H35" s="64">
        <f>VLOOKUP($A35,'[1]Hospitals Historical Data'!$A$1:$AB$53,8,FALSE)</f>
        <v>0.5</v>
      </c>
      <c r="I35" s="65">
        <f t="shared" si="0"/>
        <v>38</v>
      </c>
      <c r="J35" s="64">
        <f>VLOOKUP($A35,'[1]Hospitals Historical Data'!$A$1:$AB$53,14,FALSE)</f>
        <v>0.86</v>
      </c>
      <c r="K35" s="64">
        <f>VLOOKUP($A35,'[1]Hospitals Historical Data'!$A$1:$AB$53,20,FALSE)</f>
        <v>0.95</v>
      </c>
      <c r="L35" s="64">
        <f>VLOOKUP($A35,'[1]Hospitals Historical Data'!$A$1:$AB$53,26,FALSE)</f>
        <v>0.95</v>
      </c>
      <c r="M35" s="64">
        <f>VLOOKUP($A35,'[1]Hospitals Historical Data'!$A$1:$AB$53,28,FALSE)</f>
        <v>0.97560975609756095</v>
      </c>
      <c r="N35" s="65">
        <f t="shared" si="2"/>
        <v>14</v>
      </c>
      <c r="O35" s="64">
        <f t="shared" si="3"/>
        <v>0.89999999999999991</v>
      </c>
      <c r="P35" s="64">
        <f t="shared" si="4"/>
        <v>2.6957637997432633E-2</v>
      </c>
      <c r="R35" s="36" t="s">
        <v>52</v>
      </c>
      <c r="S35" s="66">
        <v>185</v>
      </c>
      <c r="T35" s="24" t="e">
        <f>RANK(#REF!,#REF!,0)</f>
        <v>#REF!</v>
      </c>
      <c r="U35" s="24" t="e">
        <f>RANK(#REF!,#REF!,0)</f>
        <v>#REF!</v>
      </c>
      <c r="V35" s="24" t="e">
        <f>RANK(#REF!,#REF!,0)</f>
        <v>#REF!</v>
      </c>
      <c r="W35" s="24" t="e">
        <f>RANK(#REF!,#REF!,0)</f>
        <v>#REF!</v>
      </c>
      <c r="X35" s="24" t="e">
        <f>RANK(#REF!,#REF!,0)</f>
        <v>#REF!</v>
      </c>
      <c r="Y35" s="24" t="e">
        <f>RANK(#REF!,#REF!,0)</f>
        <v>#REF!</v>
      </c>
      <c r="Z35" s="24" t="e">
        <f>RANK(#REF!,#REF!,0)</f>
        <v>#REF!</v>
      </c>
      <c r="AA35" s="24" t="e">
        <f>RANK(#REF!,#REF!,0)</f>
        <v>#REF!</v>
      </c>
      <c r="AB35" s="24" t="e">
        <f>RANK(#REF!,#REF!,0)</f>
        <v>#REF!</v>
      </c>
      <c r="AC35" s="24" t="e">
        <f>RANK(#REF!,#REF!,0)</f>
        <v>#REF!</v>
      </c>
      <c r="AD35" s="24" t="e">
        <f>RANK(#REF!,#REF!,0)</f>
        <v>#REF!</v>
      </c>
      <c r="AE35" s="24" t="e">
        <f>RANK(#REF!,#REF!,0)</f>
        <v>#REF!</v>
      </c>
      <c r="AF35" s="24" t="e">
        <f>RANK(#REF!,#REF!,0)</f>
        <v>#REF!</v>
      </c>
      <c r="AG35" s="25"/>
      <c r="AH35" s="26" t="e">
        <f t="shared" si="1"/>
        <v>#REF!</v>
      </c>
      <c r="AJ35" s="36" t="s">
        <v>51</v>
      </c>
      <c r="AK35" s="66">
        <v>41</v>
      </c>
      <c r="AL35" s="29" t="e">
        <f>#REF!</f>
        <v>#REF!</v>
      </c>
      <c r="AM35" s="38" t="e">
        <f>#REF!-#REF!</f>
        <v>#REF!</v>
      </c>
      <c r="AN35" s="38" t="e">
        <f>#REF!-#REF!</f>
        <v>#REF!</v>
      </c>
      <c r="AO35" s="38" t="e">
        <f>#REF!-#REF!</f>
        <v>#REF!</v>
      </c>
      <c r="AP35" s="38" t="e">
        <f>#REF!-#REF!</f>
        <v>#REF!</v>
      </c>
      <c r="AQ35" s="38" t="e">
        <f>#REF!-#REF!</f>
        <v>#REF!</v>
      </c>
      <c r="AR35" s="38" t="e">
        <f>#REF!-#REF!</f>
        <v>#REF!</v>
      </c>
      <c r="AS35" s="38" t="e">
        <f>#REF!-#REF!</f>
        <v>#REF!</v>
      </c>
      <c r="AT35" s="38" t="e">
        <f>#REF!-#REF!</f>
        <v>#REF!</v>
      </c>
      <c r="AU35" s="38" t="e">
        <f>#REF!-#REF!</f>
        <v>#REF!</v>
      </c>
      <c r="AV35" s="38" t="e">
        <f>#REF!-#REF!</f>
        <v>#REF!</v>
      </c>
      <c r="AW35" s="38" t="e">
        <f>#REF!-#REF!</f>
        <v>#REF!</v>
      </c>
      <c r="AX35" s="38" t="e">
        <f>#REF!-#REF!</f>
        <v>#REF!</v>
      </c>
      <c r="AY35" s="67" t="e">
        <f>#REF!</f>
        <v>#REF!</v>
      </c>
      <c r="AZ35" s="25"/>
      <c r="BA35" s="40" t="e">
        <f t="shared" si="5"/>
        <v>#REF!</v>
      </c>
    </row>
    <row r="36" spans="1:53" x14ac:dyDescent="0.25">
      <c r="A36" s="32" t="s">
        <v>52</v>
      </c>
      <c r="B36" s="63">
        <f>VLOOKUP($A36,'[1]Hospitals Historical Data'!$A$1:$AB$53,2,FALSE)</f>
        <v>179</v>
      </c>
      <c r="C36" s="63">
        <f>VLOOKUP($A36,'[1]Hospitals Historical Data'!$A$1:$AB$53,3,FALSE)</f>
        <v>162</v>
      </c>
      <c r="D36" s="63">
        <f>VLOOKUP($A36,'[1]Hospitals Historical Data'!$A$1:$AB$53,4,FALSE)</f>
        <v>135</v>
      </c>
      <c r="E36" s="63">
        <f>VLOOKUP($A36,'[1]Hospitals Historical Data'!$A$1:$AB$53,5,FALSE)</f>
        <v>27</v>
      </c>
      <c r="F36" s="63">
        <f>VLOOKUP($A36,'[1]Hospitals Historical Data'!$A$1:$AB$53,6,FALSE)</f>
        <v>16</v>
      </c>
      <c r="G36" s="63">
        <f>VLOOKUP($A36,'[1]Hospitals Historical Data'!$A$1:$AB$53,7,FALSE)</f>
        <v>1</v>
      </c>
      <c r="H36" s="64">
        <f>VLOOKUP($A36,'[1]Hospitals Historical Data'!$A$1:$AB$53,8,FALSE)</f>
        <v>0.75661375661375663</v>
      </c>
      <c r="I36" s="65">
        <f t="shared" si="0"/>
        <v>13</v>
      </c>
      <c r="J36" s="64">
        <f>VLOOKUP($A36,'[1]Hospitals Historical Data'!$A$1:$AB$53,14,FALSE)</f>
        <v>0.84</v>
      </c>
      <c r="K36" s="64">
        <f>VLOOKUP($A36,'[1]Hospitals Historical Data'!$A$1:$AB$53,20,FALSE)</f>
        <v>0.9</v>
      </c>
      <c r="L36" s="64">
        <f>VLOOKUP($A36,'[1]Hospitals Historical Data'!$A$1:$AB$53,26,FALSE)</f>
        <v>0.91</v>
      </c>
      <c r="M36" s="64">
        <f>VLOOKUP($A36,'[1]Hospitals Historical Data'!$A$1:$AB$53,28,FALSE)</f>
        <v>0.94972067039106145</v>
      </c>
      <c r="N36" s="65">
        <f t="shared" si="2"/>
        <v>26</v>
      </c>
      <c r="O36" s="64">
        <f t="shared" si="3"/>
        <v>0.18951048951048952</v>
      </c>
      <c r="P36" s="64">
        <f t="shared" si="4"/>
        <v>5.5245189323401583E-2</v>
      </c>
      <c r="R36" s="36" t="s">
        <v>53</v>
      </c>
      <c r="S36" s="66">
        <v>109</v>
      </c>
      <c r="T36" s="24" t="e">
        <f>RANK(#REF!,#REF!,0)</f>
        <v>#REF!</v>
      </c>
      <c r="U36" s="24" t="e">
        <f>RANK(#REF!,#REF!,0)</f>
        <v>#REF!</v>
      </c>
      <c r="V36" s="24" t="e">
        <f>RANK(#REF!,#REF!,0)</f>
        <v>#REF!</v>
      </c>
      <c r="W36" s="24" t="e">
        <f>RANK(#REF!,#REF!,0)</f>
        <v>#REF!</v>
      </c>
      <c r="X36" s="24" t="e">
        <f>RANK(#REF!,#REF!,0)</f>
        <v>#REF!</v>
      </c>
      <c r="Y36" s="24" t="e">
        <f>RANK(#REF!,#REF!,0)</f>
        <v>#REF!</v>
      </c>
      <c r="Z36" s="24" t="e">
        <f>RANK(#REF!,#REF!,0)</f>
        <v>#REF!</v>
      </c>
      <c r="AA36" s="24" t="e">
        <f>RANK(#REF!,#REF!,0)</f>
        <v>#REF!</v>
      </c>
      <c r="AB36" s="24" t="e">
        <f>RANK(#REF!,#REF!,0)</f>
        <v>#REF!</v>
      </c>
      <c r="AC36" s="24" t="e">
        <f>RANK(#REF!,#REF!,0)</f>
        <v>#REF!</v>
      </c>
      <c r="AD36" s="24" t="e">
        <f>RANK(#REF!,#REF!,0)</f>
        <v>#REF!</v>
      </c>
      <c r="AE36" s="24" t="e">
        <f>RANK(#REF!,#REF!,0)</f>
        <v>#REF!</v>
      </c>
      <c r="AF36" s="24" t="e">
        <f>RANK(#REF!,#REF!,0)</f>
        <v>#REF!</v>
      </c>
      <c r="AG36" s="25"/>
      <c r="AH36" s="26" t="e">
        <f t="shared" si="1"/>
        <v>#REF!</v>
      </c>
      <c r="AJ36" s="36" t="s">
        <v>52</v>
      </c>
      <c r="AK36" s="66">
        <v>185</v>
      </c>
      <c r="AL36" s="29" t="e">
        <f>#REF!</f>
        <v>#REF!</v>
      </c>
      <c r="AM36" s="38" t="e">
        <f>#REF!-#REF!</f>
        <v>#REF!</v>
      </c>
      <c r="AN36" s="38" t="e">
        <f>#REF!-#REF!</f>
        <v>#REF!</v>
      </c>
      <c r="AO36" s="38" t="e">
        <f>#REF!-#REF!</f>
        <v>#REF!</v>
      </c>
      <c r="AP36" s="38" t="e">
        <f>#REF!-#REF!</f>
        <v>#REF!</v>
      </c>
      <c r="AQ36" s="38" t="e">
        <f>#REF!-#REF!</f>
        <v>#REF!</v>
      </c>
      <c r="AR36" s="38" t="e">
        <f>#REF!-#REF!</f>
        <v>#REF!</v>
      </c>
      <c r="AS36" s="38" t="e">
        <f>#REF!-#REF!</f>
        <v>#REF!</v>
      </c>
      <c r="AT36" s="38" t="e">
        <f>#REF!-#REF!</f>
        <v>#REF!</v>
      </c>
      <c r="AU36" s="38" t="e">
        <f>#REF!-#REF!</f>
        <v>#REF!</v>
      </c>
      <c r="AV36" s="38" t="e">
        <f>#REF!-#REF!</f>
        <v>#REF!</v>
      </c>
      <c r="AW36" s="38" t="e">
        <f>#REF!-#REF!</f>
        <v>#REF!</v>
      </c>
      <c r="AX36" s="38" t="e">
        <f>#REF!-#REF!</f>
        <v>#REF!</v>
      </c>
      <c r="AY36" s="67" t="e">
        <f>#REF!</f>
        <v>#REF!</v>
      </c>
      <c r="AZ36" s="25"/>
      <c r="BA36" s="40" t="e">
        <f t="shared" si="5"/>
        <v>#REF!</v>
      </c>
    </row>
    <row r="37" spans="1:53" x14ac:dyDescent="0.25">
      <c r="A37" s="32" t="s">
        <v>53</v>
      </c>
      <c r="B37" s="63">
        <f>VLOOKUP($A37,'[1]Hospitals Historical Data'!$A$1:$AB$53,2,FALSE)</f>
        <v>110</v>
      </c>
      <c r="C37" s="63">
        <f>VLOOKUP($A37,'[1]Hospitals Historical Data'!$A$1:$AB$53,3,FALSE)</f>
        <v>88</v>
      </c>
      <c r="D37" s="63">
        <f>VLOOKUP($A37,'[1]Hospitals Historical Data'!$A$1:$AB$53,4,FALSE)</f>
        <v>56</v>
      </c>
      <c r="E37" s="63">
        <f>VLOOKUP($A37,'[1]Hospitals Historical Data'!$A$1:$AB$53,5,FALSE)</f>
        <v>32</v>
      </c>
      <c r="F37" s="63">
        <f>VLOOKUP($A37,'[1]Hospitals Historical Data'!$A$1:$AB$53,6,FALSE)</f>
        <v>22</v>
      </c>
      <c r="G37" s="63">
        <f>VLOOKUP($A37,'[1]Hospitals Historical Data'!$A$1:$AB$53,7,FALSE)</f>
        <v>0</v>
      </c>
      <c r="H37" s="64">
        <f>VLOOKUP($A37,'[1]Hospitals Historical Data'!$A$1:$AB$53,8,FALSE)</f>
        <v>0.4642857142857143</v>
      </c>
      <c r="I37" s="65">
        <f t="shared" si="0"/>
        <v>44</v>
      </c>
      <c r="J37" s="64">
        <f>VLOOKUP($A37,'[1]Hospitals Historical Data'!$A$1:$AB$53,14,FALSE)</f>
        <v>0.7</v>
      </c>
      <c r="K37" s="64">
        <f>VLOOKUP($A37,'[1]Hospitals Historical Data'!$A$1:$AB$53,20,FALSE)</f>
        <v>0.78</v>
      </c>
      <c r="L37" s="64">
        <f>VLOOKUP($A37,'[1]Hospitals Historical Data'!$A$1:$AB$53,26,FALSE)</f>
        <v>0.87</v>
      </c>
      <c r="M37" s="64">
        <f>VLOOKUP($A37,'[1]Hospitals Historical Data'!$A$1:$AB$53,28,FALSE)</f>
        <v>0.90909090909090906</v>
      </c>
      <c r="N37" s="65">
        <f t="shared" si="2"/>
        <v>42</v>
      </c>
      <c r="O37" s="64">
        <f t="shared" si="3"/>
        <v>0.68</v>
      </c>
      <c r="P37" s="64">
        <f t="shared" si="4"/>
        <v>0.16550116550116542</v>
      </c>
      <c r="R37" s="36" t="s">
        <v>54</v>
      </c>
      <c r="S37" s="66">
        <v>44</v>
      </c>
      <c r="T37" s="24" t="e">
        <f>RANK(#REF!,#REF!,0)</f>
        <v>#REF!</v>
      </c>
      <c r="U37" s="24" t="e">
        <f>RANK(#REF!,#REF!,0)</f>
        <v>#REF!</v>
      </c>
      <c r="V37" s="24" t="e">
        <f>RANK(#REF!,#REF!,0)</f>
        <v>#REF!</v>
      </c>
      <c r="W37" s="24" t="e">
        <f>RANK(#REF!,#REF!,0)</f>
        <v>#REF!</v>
      </c>
      <c r="X37" s="24" t="e">
        <f>RANK(#REF!,#REF!,0)</f>
        <v>#REF!</v>
      </c>
      <c r="Y37" s="24" t="e">
        <f>RANK(#REF!,#REF!,0)</f>
        <v>#REF!</v>
      </c>
      <c r="Z37" s="24" t="e">
        <f>RANK(#REF!,#REF!,0)</f>
        <v>#REF!</v>
      </c>
      <c r="AA37" s="24" t="e">
        <f>RANK(#REF!,#REF!,0)</f>
        <v>#REF!</v>
      </c>
      <c r="AB37" s="24" t="e">
        <f>RANK(#REF!,#REF!,0)</f>
        <v>#REF!</v>
      </c>
      <c r="AC37" s="24" t="e">
        <f>RANK(#REF!,#REF!,0)</f>
        <v>#REF!</v>
      </c>
      <c r="AD37" s="24" t="e">
        <f>RANK(#REF!,#REF!,0)</f>
        <v>#REF!</v>
      </c>
      <c r="AE37" s="24" t="e">
        <f>RANK(#REF!,#REF!,0)</f>
        <v>#REF!</v>
      </c>
      <c r="AF37" s="24" t="e">
        <f>RANK(#REF!,#REF!,0)</f>
        <v>#REF!</v>
      </c>
      <c r="AG37" s="25"/>
      <c r="AH37" s="26" t="e">
        <f t="shared" si="1"/>
        <v>#REF!</v>
      </c>
      <c r="AJ37" s="36" t="s">
        <v>53</v>
      </c>
      <c r="AK37" s="66">
        <v>109</v>
      </c>
      <c r="AL37" s="29" t="e">
        <f>#REF!</f>
        <v>#REF!</v>
      </c>
      <c r="AM37" s="38" t="e">
        <f>#REF!-#REF!</f>
        <v>#REF!</v>
      </c>
      <c r="AN37" s="38" t="e">
        <f>#REF!-#REF!</f>
        <v>#REF!</v>
      </c>
      <c r="AO37" s="38" t="e">
        <f>#REF!-#REF!</f>
        <v>#REF!</v>
      </c>
      <c r="AP37" s="38" t="e">
        <f>#REF!-#REF!</f>
        <v>#REF!</v>
      </c>
      <c r="AQ37" s="38" t="e">
        <f>#REF!-#REF!</f>
        <v>#REF!</v>
      </c>
      <c r="AR37" s="38" t="e">
        <f>#REF!-#REF!</f>
        <v>#REF!</v>
      </c>
      <c r="AS37" s="38" t="e">
        <f>#REF!-#REF!</f>
        <v>#REF!</v>
      </c>
      <c r="AT37" s="38" t="e">
        <f>#REF!-#REF!</f>
        <v>#REF!</v>
      </c>
      <c r="AU37" s="38" t="e">
        <f>#REF!-#REF!</f>
        <v>#REF!</v>
      </c>
      <c r="AV37" s="38" t="e">
        <f>#REF!-#REF!</f>
        <v>#REF!</v>
      </c>
      <c r="AW37" s="38" t="e">
        <f>#REF!-#REF!</f>
        <v>#REF!</v>
      </c>
      <c r="AX37" s="38" t="e">
        <f>#REF!-#REF!</f>
        <v>#REF!</v>
      </c>
      <c r="AY37" s="67" t="e">
        <f>#REF!</f>
        <v>#REF!</v>
      </c>
      <c r="AZ37" s="25"/>
      <c r="BA37" s="40" t="e">
        <f t="shared" si="5"/>
        <v>#REF!</v>
      </c>
    </row>
    <row r="38" spans="1:53" x14ac:dyDescent="0.25">
      <c r="A38" s="32" t="s">
        <v>54</v>
      </c>
      <c r="B38" s="63">
        <f>VLOOKUP($A38,'[1]Hospitals Historical Data'!$A$1:$AB$53,2,FALSE)</f>
        <v>44</v>
      </c>
      <c r="C38" s="63">
        <f>VLOOKUP($A38,'[1]Hospitals Historical Data'!$A$1:$AB$53,3,FALSE)</f>
        <v>8</v>
      </c>
      <c r="D38" s="63">
        <f>VLOOKUP($A38,'[1]Hospitals Historical Data'!$A$1:$AB$53,4,FALSE)</f>
        <v>6</v>
      </c>
      <c r="E38" s="63">
        <f>VLOOKUP($A38,'[1]Hospitals Historical Data'!$A$1:$AB$53,5,FALSE)</f>
        <v>2</v>
      </c>
      <c r="F38" s="63">
        <f>VLOOKUP($A38,'[1]Hospitals Historical Data'!$A$1:$AB$53,6,FALSE)</f>
        <v>36</v>
      </c>
      <c r="G38" s="63">
        <f>VLOOKUP($A38,'[1]Hospitals Historical Data'!$A$1:$AB$53,7,FALSE)</f>
        <v>0</v>
      </c>
      <c r="H38" s="64">
        <f>VLOOKUP($A38,'[1]Hospitals Historical Data'!$A$1:$AB$53,8,FALSE)</f>
        <v>0.27272727272727271</v>
      </c>
      <c r="I38" s="65">
        <f t="shared" si="0"/>
        <v>50</v>
      </c>
      <c r="J38" s="64">
        <f>VLOOKUP($A38,'[1]Hospitals Historical Data'!$A$1:$AB$53,14,FALSE)</f>
        <v>0.61</v>
      </c>
      <c r="K38" s="64">
        <f>VLOOKUP($A38,'[1]Hospitals Historical Data'!$A$1:$AB$53,20,FALSE)</f>
        <v>0.7</v>
      </c>
      <c r="L38" s="64">
        <f>VLOOKUP($A38,'[1]Hospitals Historical Data'!$A$1:$AB$53,26,FALSE)</f>
        <v>0.77</v>
      </c>
      <c r="M38" s="64">
        <f>VLOOKUP($A38,'[1]Hospitals Historical Data'!$A$1:$AB$53,28,FALSE)</f>
        <v>0.84090909090909094</v>
      </c>
      <c r="N38" s="65">
        <f t="shared" si="2"/>
        <v>50</v>
      </c>
      <c r="O38" s="64">
        <f t="shared" si="3"/>
        <v>1.5666666666666667</v>
      </c>
      <c r="P38" s="64">
        <f t="shared" si="4"/>
        <v>0.20129870129870142</v>
      </c>
      <c r="R38" s="36" t="s">
        <v>55</v>
      </c>
      <c r="S38" s="66">
        <v>179</v>
      </c>
      <c r="T38" s="24" t="e">
        <f>RANK(#REF!,#REF!,0)</f>
        <v>#REF!</v>
      </c>
      <c r="U38" s="24" t="e">
        <f>RANK(#REF!,#REF!,0)</f>
        <v>#REF!</v>
      </c>
      <c r="V38" s="24" t="e">
        <f>RANK(#REF!,#REF!,0)</f>
        <v>#REF!</v>
      </c>
      <c r="W38" s="24" t="e">
        <f>RANK(#REF!,#REF!,0)</f>
        <v>#REF!</v>
      </c>
      <c r="X38" s="24" t="e">
        <f>RANK(#REF!,#REF!,0)</f>
        <v>#REF!</v>
      </c>
      <c r="Y38" s="24" t="e">
        <f>RANK(#REF!,#REF!,0)</f>
        <v>#REF!</v>
      </c>
      <c r="Z38" s="24" t="e">
        <f>RANK(#REF!,#REF!,0)</f>
        <v>#REF!</v>
      </c>
      <c r="AA38" s="24" t="e">
        <f>RANK(#REF!,#REF!,0)</f>
        <v>#REF!</v>
      </c>
      <c r="AB38" s="24" t="e">
        <f>RANK(#REF!,#REF!,0)</f>
        <v>#REF!</v>
      </c>
      <c r="AC38" s="24" t="e">
        <f>RANK(#REF!,#REF!,0)</f>
        <v>#REF!</v>
      </c>
      <c r="AD38" s="24" t="e">
        <f>RANK(#REF!,#REF!,0)</f>
        <v>#REF!</v>
      </c>
      <c r="AE38" s="24" t="e">
        <f>RANK(#REF!,#REF!,0)</f>
        <v>#REF!</v>
      </c>
      <c r="AF38" s="24" t="e">
        <f>RANK(#REF!,#REF!,0)</f>
        <v>#REF!</v>
      </c>
      <c r="AG38" s="25"/>
      <c r="AH38" s="26" t="e">
        <f t="shared" si="1"/>
        <v>#REF!</v>
      </c>
      <c r="AJ38" s="36" t="s">
        <v>54</v>
      </c>
      <c r="AK38" s="66">
        <v>44</v>
      </c>
      <c r="AL38" s="29" t="e">
        <f>#REF!</f>
        <v>#REF!</v>
      </c>
      <c r="AM38" s="38" t="e">
        <f>#REF!-#REF!</f>
        <v>#REF!</v>
      </c>
      <c r="AN38" s="38" t="e">
        <f>#REF!-#REF!</f>
        <v>#REF!</v>
      </c>
      <c r="AO38" s="38" t="e">
        <f>#REF!-#REF!</f>
        <v>#REF!</v>
      </c>
      <c r="AP38" s="38" t="e">
        <f>#REF!-#REF!</f>
        <v>#REF!</v>
      </c>
      <c r="AQ38" s="38" t="e">
        <f>#REF!-#REF!</f>
        <v>#REF!</v>
      </c>
      <c r="AR38" s="38" t="e">
        <f>#REF!-#REF!</f>
        <v>#REF!</v>
      </c>
      <c r="AS38" s="38" t="e">
        <f>#REF!-#REF!</f>
        <v>#REF!</v>
      </c>
      <c r="AT38" s="38" t="e">
        <f>#REF!-#REF!</f>
        <v>#REF!</v>
      </c>
      <c r="AU38" s="38" t="e">
        <f>#REF!-#REF!</f>
        <v>#REF!</v>
      </c>
      <c r="AV38" s="38" t="e">
        <f>#REF!-#REF!</f>
        <v>#REF!</v>
      </c>
      <c r="AW38" s="38" t="e">
        <f>#REF!-#REF!</f>
        <v>#REF!</v>
      </c>
      <c r="AX38" s="38" t="e">
        <f>#REF!-#REF!</f>
        <v>#REF!</v>
      </c>
      <c r="AY38" s="67" t="e">
        <f>#REF!</f>
        <v>#REF!</v>
      </c>
      <c r="AZ38" s="25"/>
      <c r="BA38" s="40" t="e">
        <f t="shared" si="5"/>
        <v>#REF!</v>
      </c>
    </row>
    <row r="39" spans="1:53" x14ac:dyDescent="0.25">
      <c r="A39" s="32" t="s">
        <v>55</v>
      </c>
      <c r="B39" s="63">
        <f>VLOOKUP($A39,'[1]Hospitals Historical Data'!$A$1:$AB$53,2,FALSE)</f>
        <v>174</v>
      </c>
      <c r="C39" s="63">
        <f>VLOOKUP($A39,'[1]Hospitals Historical Data'!$A$1:$AB$53,3,FALSE)</f>
        <v>134</v>
      </c>
      <c r="D39" s="63">
        <f>VLOOKUP($A39,'[1]Hospitals Historical Data'!$A$1:$AB$53,4,FALSE)</f>
        <v>100</v>
      </c>
      <c r="E39" s="63">
        <f>VLOOKUP($A39,'[1]Hospitals Historical Data'!$A$1:$AB$53,5,FALSE)</f>
        <v>34</v>
      </c>
      <c r="F39" s="63">
        <f>VLOOKUP($A39,'[1]Hospitals Historical Data'!$A$1:$AB$53,6,FALSE)</f>
        <v>33</v>
      </c>
      <c r="G39" s="63">
        <f>VLOOKUP($A39,'[1]Hospitals Historical Data'!$A$1:$AB$53,7,FALSE)</f>
        <v>7</v>
      </c>
      <c r="H39" s="64">
        <f>VLOOKUP($A39,'[1]Hospitals Historical Data'!$A$1:$AB$53,8,FALSE)</f>
        <v>0.69491525423728817</v>
      </c>
      <c r="I39" s="65">
        <f t="shared" si="0"/>
        <v>20</v>
      </c>
      <c r="J39" s="64">
        <f>VLOOKUP($A39,'[1]Hospitals Historical Data'!$A$1:$AB$53,14,FALSE)</f>
        <v>0.86</v>
      </c>
      <c r="K39" s="64">
        <f>VLOOKUP($A39,'[1]Hospitals Historical Data'!$A$1:$AB$53,20,FALSE)</f>
        <v>0.94</v>
      </c>
      <c r="L39" s="64">
        <f>VLOOKUP($A39,'[1]Hospitals Historical Data'!$A$1:$AB$53,26,FALSE)</f>
        <v>0.95</v>
      </c>
      <c r="M39" s="64">
        <f>VLOOKUP($A39,'[1]Hospitals Historical Data'!$A$1:$AB$53,28,FALSE)</f>
        <v>0.96551724137931039</v>
      </c>
      <c r="N39" s="65">
        <f t="shared" si="2"/>
        <v>21</v>
      </c>
      <c r="O39" s="64">
        <f t="shared" si="3"/>
        <v>0.35268292682926816</v>
      </c>
      <c r="P39" s="64">
        <f t="shared" si="4"/>
        <v>2.7146001467351535E-2</v>
      </c>
      <c r="R39" s="36" t="s">
        <v>56</v>
      </c>
      <c r="S39" s="66">
        <v>127</v>
      </c>
      <c r="T39" s="24" t="e">
        <f>RANK(#REF!,#REF!,0)</f>
        <v>#REF!</v>
      </c>
      <c r="U39" s="24" t="e">
        <f>RANK(#REF!,#REF!,0)</f>
        <v>#REF!</v>
      </c>
      <c r="V39" s="24" t="e">
        <f>RANK(#REF!,#REF!,0)</f>
        <v>#REF!</v>
      </c>
      <c r="W39" s="24" t="e">
        <f>RANK(#REF!,#REF!,0)</f>
        <v>#REF!</v>
      </c>
      <c r="X39" s="24" t="e">
        <f>RANK(#REF!,#REF!,0)</f>
        <v>#REF!</v>
      </c>
      <c r="Y39" s="24" t="e">
        <f>RANK(#REF!,#REF!,0)</f>
        <v>#REF!</v>
      </c>
      <c r="Z39" s="24" t="e">
        <f>RANK(#REF!,#REF!,0)</f>
        <v>#REF!</v>
      </c>
      <c r="AA39" s="24" t="e">
        <f>RANK(#REF!,#REF!,0)</f>
        <v>#REF!</v>
      </c>
      <c r="AB39" s="24" t="e">
        <f>RANK(#REF!,#REF!,0)</f>
        <v>#REF!</v>
      </c>
      <c r="AC39" s="24" t="e">
        <f>RANK(#REF!,#REF!,0)</f>
        <v>#REF!</v>
      </c>
      <c r="AD39" s="24" t="e">
        <f>RANK(#REF!,#REF!,0)</f>
        <v>#REF!</v>
      </c>
      <c r="AE39" s="24" t="e">
        <f>RANK(#REF!,#REF!,0)</f>
        <v>#REF!</v>
      </c>
      <c r="AF39" s="24" t="e">
        <f>RANK(#REF!,#REF!,0)</f>
        <v>#REF!</v>
      </c>
      <c r="AG39" s="25"/>
      <c r="AH39" s="26" t="e">
        <f t="shared" si="1"/>
        <v>#REF!</v>
      </c>
      <c r="AJ39" s="36" t="s">
        <v>55</v>
      </c>
      <c r="AK39" s="66">
        <v>179</v>
      </c>
      <c r="AL39" s="29" t="e">
        <f>#REF!</f>
        <v>#REF!</v>
      </c>
      <c r="AM39" s="38" t="e">
        <f>#REF!-#REF!</f>
        <v>#REF!</v>
      </c>
      <c r="AN39" s="38" t="e">
        <f>#REF!-#REF!</f>
        <v>#REF!</v>
      </c>
      <c r="AO39" s="38" t="e">
        <f>#REF!-#REF!</f>
        <v>#REF!</v>
      </c>
      <c r="AP39" s="38" t="e">
        <f>#REF!-#REF!</f>
        <v>#REF!</v>
      </c>
      <c r="AQ39" s="38" t="e">
        <f>#REF!-#REF!</f>
        <v>#REF!</v>
      </c>
      <c r="AR39" s="38" t="e">
        <f>#REF!-#REF!</f>
        <v>#REF!</v>
      </c>
      <c r="AS39" s="38" t="e">
        <f>#REF!-#REF!</f>
        <v>#REF!</v>
      </c>
      <c r="AT39" s="38" t="e">
        <f>#REF!-#REF!</f>
        <v>#REF!</v>
      </c>
      <c r="AU39" s="38" t="e">
        <f>#REF!-#REF!</f>
        <v>#REF!</v>
      </c>
      <c r="AV39" s="38" t="e">
        <f>#REF!-#REF!</f>
        <v>#REF!</v>
      </c>
      <c r="AW39" s="38" t="e">
        <f>#REF!-#REF!</f>
        <v>#REF!</v>
      </c>
      <c r="AX39" s="38" t="e">
        <f>#REF!-#REF!</f>
        <v>#REF!</v>
      </c>
      <c r="AY39" s="67" t="e">
        <f>#REF!</f>
        <v>#REF!</v>
      </c>
      <c r="AZ39" s="25"/>
      <c r="BA39" s="40" t="e">
        <f t="shared" si="5"/>
        <v>#REF!</v>
      </c>
    </row>
    <row r="40" spans="1:53" x14ac:dyDescent="0.25">
      <c r="A40" s="32" t="s">
        <v>56</v>
      </c>
      <c r="B40" s="63">
        <f>VLOOKUP($A40,'[1]Hospitals Historical Data'!$A$1:$AB$53,2,FALSE)</f>
        <v>127</v>
      </c>
      <c r="C40" s="63">
        <f>VLOOKUP($A40,'[1]Hospitals Historical Data'!$A$1:$AB$53,3,FALSE)</f>
        <v>91</v>
      </c>
      <c r="D40" s="63">
        <f>VLOOKUP($A40,'[1]Hospitals Historical Data'!$A$1:$AB$53,4,FALSE)</f>
        <v>48</v>
      </c>
      <c r="E40" s="63">
        <f>VLOOKUP($A40,'[1]Hospitals Historical Data'!$A$1:$AB$53,5,FALSE)</f>
        <v>43</v>
      </c>
      <c r="F40" s="63">
        <f>VLOOKUP($A40,'[1]Hospitals Historical Data'!$A$1:$AB$53,6,FALSE)</f>
        <v>34</v>
      </c>
      <c r="G40" s="63">
        <f>VLOOKUP($A40,'[1]Hospitals Historical Data'!$A$1:$AB$53,7,FALSE)</f>
        <v>2</v>
      </c>
      <c r="H40" s="64">
        <f>VLOOKUP($A40,'[1]Hospitals Historical Data'!$A$1:$AB$53,8,FALSE)</f>
        <v>0.59842519685039375</v>
      </c>
      <c r="I40" s="65">
        <f t="shared" si="0"/>
        <v>33</v>
      </c>
      <c r="J40" s="64">
        <f>VLOOKUP($A40,'[1]Hospitals Historical Data'!$A$1:$AB$53,14,FALSE)</f>
        <v>0.77</v>
      </c>
      <c r="K40" s="64">
        <f>VLOOKUP($A40,'[1]Hospitals Historical Data'!$A$1:$AB$53,20,FALSE)</f>
        <v>0.83</v>
      </c>
      <c r="L40" s="64">
        <f>VLOOKUP($A40,'[1]Hospitals Historical Data'!$A$1:$AB$53,26,FALSE)</f>
        <v>0.87</v>
      </c>
      <c r="M40" s="64">
        <f>VLOOKUP($A40,'[1]Hospitals Historical Data'!$A$1:$AB$53,28,FALSE)</f>
        <v>0.88976377952755903</v>
      </c>
      <c r="N40" s="65">
        <f t="shared" si="2"/>
        <v>45</v>
      </c>
      <c r="O40" s="64">
        <f t="shared" si="3"/>
        <v>0.38697368421052614</v>
      </c>
      <c r="P40" s="64">
        <f t="shared" si="4"/>
        <v>7.2004553647661534E-2</v>
      </c>
      <c r="R40" s="36" t="s">
        <v>57</v>
      </c>
      <c r="S40" s="66">
        <v>60</v>
      </c>
      <c r="T40" s="24" t="e">
        <f>RANK(#REF!,#REF!,0)</f>
        <v>#REF!</v>
      </c>
      <c r="U40" s="24" t="e">
        <f>RANK(#REF!,#REF!,0)</f>
        <v>#REF!</v>
      </c>
      <c r="V40" s="24" t="e">
        <f>RANK(#REF!,#REF!,0)</f>
        <v>#REF!</v>
      </c>
      <c r="W40" s="24" t="e">
        <f>RANK(#REF!,#REF!,0)</f>
        <v>#REF!</v>
      </c>
      <c r="X40" s="24" t="e">
        <f>RANK(#REF!,#REF!,0)</f>
        <v>#REF!</v>
      </c>
      <c r="Y40" s="24" t="e">
        <f>RANK(#REF!,#REF!,0)</f>
        <v>#REF!</v>
      </c>
      <c r="Z40" s="24" t="e">
        <f>RANK(#REF!,#REF!,0)</f>
        <v>#REF!</v>
      </c>
      <c r="AA40" s="24" t="e">
        <f>RANK(#REF!,#REF!,0)</f>
        <v>#REF!</v>
      </c>
      <c r="AB40" s="24" t="e">
        <f>RANK(#REF!,#REF!,0)</f>
        <v>#REF!</v>
      </c>
      <c r="AC40" s="24" t="e">
        <f>RANK(#REF!,#REF!,0)</f>
        <v>#REF!</v>
      </c>
      <c r="AD40" s="24" t="e">
        <f>RANK(#REF!,#REF!,0)</f>
        <v>#REF!</v>
      </c>
      <c r="AE40" s="24" t="e">
        <f>RANK(#REF!,#REF!,0)</f>
        <v>#REF!</v>
      </c>
      <c r="AF40" s="24" t="e">
        <f>RANK(#REF!,#REF!,0)</f>
        <v>#REF!</v>
      </c>
      <c r="AG40" s="25"/>
      <c r="AH40" s="26" t="e">
        <f t="shared" si="1"/>
        <v>#REF!</v>
      </c>
      <c r="AJ40" s="36" t="s">
        <v>56</v>
      </c>
      <c r="AK40" s="66">
        <v>127</v>
      </c>
      <c r="AL40" s="29" t="e">
        <f>#REF!</f>
        <v>#REF!</v>
      </c>
      <c r="AM40" s="38" t="e">
        <f>#REF!-#REF!</f>
        <v>#REF!</v>
      </c>
      <c r="AN40" s="38" t="e">
        <f>#REF!-#REF!</f>
        <v>#REF!</v>
      </c>
      <c r="AO40" s="38" t="e">
        <f>#REF!-#REF!</f>
        <v>#REF!</v>
      </c>
      <c r="AP40" s="38" t="e">
        <f>#REF!-#REF!</f>
        <v>#REF!</v>
      </c>
      <c r="AQ40" s="38" t="e">
        <f>#REF!-#REF!</f>
        <v>#REF!</v>
      </c>
      <c r="AR40" s="38" t="e">
        <f>#REF!-#REF!</f>
        <v>#REF!</v>
      </c>
      <c r="AS40" s="38" t="e">
        <f>#REF!-#REF!</f>
        <v>#REF!</v>
      </c>
      <c r="AT40" s="38" t="e">
        <f>#REF!-#REF!</f>
        <v>#REF!</v>
      </c>
      <c r="AU40" s="38" t="e">
        <f>#REF!-#REF!</f>
        <v>#REF!</v>
      </c>
      <c r="AV40" s="38" t="e">
        <f>#REF!-#REF!</f>
        <v>#REF!</v>
      </c>
      <c r="AW40" s="38" t="e">
        <f>#REF!-#REF!</f>
        <v>#REF!</v>
      </c>
      <c r="AX40" s="38" t="e">
        <f>#REF!-#REF!</f>
        <v>#REF!</v>
      </c>
      <c r="AY40" s="67" t="e">
        <f>#REF!</f>
        <v>#REF!</v>
      </c>
      <c r="AZ40" s="25"/>
      <c r="BA40" s="40" t="e">
        <f t="shared" si="5"/>
        <v>#REF!</v>
      </c>
    </row>
    <row r="41" spans="1:53" x14ac:dyDescent="0.25">
      <c r="A41" s="32" t="s">
        <v>57</v>
      </c>
      <c r="B41" s="63">
        <f>VLOOKUP($A41,'[1]Hospitals Historical Data'!$A$1:$AB$53,2,FALSE)</f>
        <v>60</v>
      </c>
      <c r="C41" s="63">
        <f>VLOOKUP($A41,'[1]Hospitals Historical Data'!$A$1:$AB$53,3,FALSE)</f>
        <v>34</v>
      </c>
      <c r="D41" s="63">
        <f>VLOOKUP($A41,'[1]Hospitals Historical Data'!$A$1:$AB$53,4,FALSE)</f>
        <v>29</v>
      </c>
      <c r="E41" s="63">
        <f>VLOOKUP($A41,'[1]Hospitals Historical Data'!$A$1:$AB$53,5,FALSE)</f>
        <v>5</v>
      </c>
      <c r="F41" s="63">
        <f>VLOOKUP($A41,'[1]Hospitals Historical Data'!$A$1:$AB$53,6,FALSE)</f>
        <v>25</v>
      </c>
      <c r="G41" s="63">
        <f>VLOOKUP($A41,'[1]Hospitals Historical Data'!$A$1:$AB$53,7,FALSE)</f>
        <v>1</v>
      </c>
      <c r="H41" s="64">
        <f>VLOOKUP($A41,'[1]Hospitals Historical Data'!$A$1:$AB$53,8,FALSE)</f>
        <v>0.74137931034482762</v>
      </c>
      <c r="I41" s="65">
        <f t="shared" si="0"/>
        <v>14</v>
      </c>
      <c r="J41" s="64">
        <f>VLOOKUP($A41,'[1]Hospitals Historical Data'!$A$1:$AB$53,14,FALSE)</f>
        <v>0.88</v>
      </c>
      <c r="K41" s="64">
        <f>VLOOKUP($A41,'[1]Hospitals Historical Data'!$A$1:$AB$53,20,FALSE)</f>
        <v>0.9</v>
      </c>
      <c r="L41" s="64">
        <f>VLOOKUP($A41,'[1]Hospitals Historical Data'!$A$1:$AB$53,26,FALSE)</f>
        <v>0.95</v>
      </c>
      <c r="M41" s="64">
        <f>VLOOKUP($A41,'[1]Hospitals Historical Data'!$A$1:$AB$53,28,FALSE)</f>
        <v>0.96666666666666667</v>
      </c>
      <c r="N41" s="65">
        <f t="shared" si="2"/>
        <v>20</v>
      </c>
      <c r="O41" s="64">
        <f t="shared" si="3"/>
        <v>0.21395348837209299</v>
      </c>
      <c r="P41" s="64">
        <f t="shared" si="4"/>
        <v>7.4074074074074056E-2</v>
      </c>
      <c r="R41" s="36" t="s">
        <v>58</v>
      </c>
      <c r="S41" s="66">
        <v>173</v>
      </c>
      <c r="T41" s="24" t="e">
        <f>RANK(#REF!,#REF!,0)</f>
        <v>#REF!</v>
      </c>
      <c r="U41" s="24" t="e">
        <f>RANK(#REF!,#REF!,0)</f>
        <v>#REF!</v>
      </c>
      <c r="V41" s="24" t="e">
        <f>RANK(#REF!,#REF!,0)</f>
        <v>#REF!</v>
      </c>
      <c r="W41" s="24" t="e">
        <f>RANK(#REF!,#REF!,0)</f>
        <v>#REF!</v>
      </c>
      <c r="X41" s="24" t="e">
        <f>RANK(#REF!,#REF!,0)</f>
        <v>#REF!</v>
      </c>
      <c r="Y41" s="24" t="e">
        <f>RANK(#REF!,#REF!,0)</f>
        <v>#REF!</v>
      </c>
      <c r="Z41" s="24" t="e">
        <f>RANK(#REF!,#REF!,0)</f>
        <v>#REF!</v>
      </c>
      <c r="AA41" s="24" t="e">
        <f>RANK(#REF!,#REF!,0)</f>
        <v>#REF!</v>
      </c>
      <c r="AB41" s="24" t="e">
        <f>RANK(#REF!,#REF!,0)</f>
        <v>#REF!</v>
      </c>
      <c r="AC41" s="24" t="e">
        <f>RANK(#REF!,#REF!,0)</f>
        <v>#REF!</v>
      </c>
      <c r="AD41" s="24" t="e">
        <f>RANK(#REF!,#REF!,0)</f>
        <v>#REF!</v>
      </c>
      <c r="AE41" s="24" t="e">
        <f>RANK(#REF!,#REF!,0)</f>
        <v>#REF!</v>
      </c>
      <c r="AF41" s="24" t="e">
        <f>RANK(#REF!,#REF!,0)</f>
        <v>#REF!</v>
      </c>
      <c r="AG41" s="25"/>
      <c r="AH41" s="26" t="e">
        <f t="shared" si="1"/>
        <v>#REF!</v>
      </c>
      <c r="AJ41" s="36" t="s">
        <v>57</v>
      </c>
      <c r="AK41" s="66">
        <v>60</v>
      </c>
      <c r="AL41" s="29" t="e">
        <f>#REF!</f>
        <v>#REF!</v>
      </c>
      <c r="AM41" s="38" t="e">
        <f>#REF!-#REF!</f>
        <v>#REF!</v>
      </c>
      <c r="AN41" s="38" t="e">
        <f>#REF!-#REF!</f>
        <v>#REF!</v>
      </c>
      <c r="AO41" s="38" t="e">
        <f>#REF!-#REF!</f>
        <v>#REF!</v>
      </c>
      <c r="AP41" s="38" t="e">
        <f>#REF!-#REF!</f>
        <v>#REF!</v>
      </c>
      <c r="AQ41" s="38" t="e">
        <f>#REF!-#REF!</f>
        <v>#REF!</v>
      </c>
      <c r="AR41" s="38" t="e">
        <f>#REF!-#REF!</f>
        <v>#REF!</v>
      </c>
      <c r="AS41" s="38" t="e">
        <f>#REF!-#REF!</f>
        <v>#REF!</v>
      </c>
      <c r="AT41" s="38" t="e">
        <f>#REF!-#REF!</f>
        <v>#REF!</v>
      </c>
      <c r="AU41" s="38" t="e">
        <f>#REF!-#REF!</f>
        <v>#REF!</v>
      </c>
      <c r="AV41" s="38" t="e">
        <f>#REF!-#REF!</f>
        <v>#REF!</v>
      </c>
      <c r="AW41" s="38" t="e">
        <f>#REF!-#REF!</f>
        <v>#REF!</v>
      </c>
      <c r="AX41" s="38" t="e">
        <f>#REF!-#REF!</f>
        <v>#REF!</v>
      </c>
      <c r="AY41" s="67" t="e">
        <f>#REF!</f>
        <v>#REF!</v>
      </c>
      <c r="AZ41" s="25"/>
      <c r="BA41" s="40" t="e">
        <f t="shared" si="5"/>
        <v>#REF!</v>
      </c>
    </row>
    <row r="42" spans="1:53" x14ac:dyDescent="0.25">
      <c r="A42" s="32" t="s">
        <v>58</v>
      </c>
      <c r="B42" s="63">
        <f>VLOOKUP($A42,'[1]Hospitals Historical Data'!$A$1:$AB$53,2,FALSE)</f>
        <v>172</v>
      </c>
      <c r="C42" s="63">
        <f>VLOOKUP($A42,'[1]Hospitals Historical Data'!$A$1:$AB$53,3,FALSE)</f>
        <v>153</v>
      </c>
      <c r="D42" s="63">
        <f>VLOOKUP($A42,'[1]Hospitals Historical Data'!$A$1:$AB$53,4,FALSE)</f>
        <v>124</v>
      </c>
      <c r="E42" s="63">
        <f>VLOOKUP($A42,'[1]Hospitals Historical Data'!$A$1:$AB$53,5,FALSE)</f>
        <v>29</v>
      </c>
      <c r="F42" s="63">
        <f>VLOOKUP($A42,'[1]Hospitals Historical Data'!$A$1:$AB$53,6,FALSE)</f>
        <v>13</v>
      </c>
      <c r="G42" s="63">
        <f>VLOOKUP($A42,'[1]Hospitals Historical Data'!$A$1:$AB$53,7,FALSE)</f>
        <v>6</v>
      </c>
      <c r="H42" s="64">
        <f>VLOOKUP($A42,'[1]Hospitals Historical Data'!$A$1:$AB$53,8,FALSE)</f>
        <v>0.61309523809523814</v>
      </c>
      <c r="I42" s="65">
        <f t="shared" si="0"/>
        <v>29</v>
      </c>
      <c r="J42" s="64">
        <f>VLOOKUP($A42,'[1]Hospitals Historical Data'!$A$1:$AB$53,14,FALSE)</f>
        <v>0.88</v>
      </c>
      <c r="K42" s="64">
        <f>VLOOKUP($A42,'[1]Hospitals Historical Data'!$A$1:$AB$53,20,FALSE)</f>
        <v>0.92</v>
      </c>
      <c r="L42" s="64">
        <f>VLOOKUP($A42,'[1]Hospitals Historical Data'!$A$1:$AB$53,26,FALSE)</f>
        <v>0.98</v>
      </c>
      <c r="M42" s="64">
        <f>VLOOKUP($A42,'[1]Hospitals Historical Data'!$A$1:$AB$53,28,FALSE)</f>
        <v>0.94767441860465118</v>
      </c>
      <c r="N42" s="65">
        <f t="shared" si="2"/>
        <v>29</v>
      </c>
      <c r="O42" s="64">
        <f t="shared" si="3"/>
        <v>0.50058252427184458</v>
      </c>
      <c r="P42" s="64">
        <f t="shared" si="4"/>
        <v>3.0080889787664281E-2</v>
      </c>
      <c r="R42" s="36" t="s">
        <v>59</v>
      </c>
      <c r="S42" s="66">
        <v>11</v>
      </c>
      <c r="T42" s="24" t="e">
        <f>RANK(#REF!,#REF!,0)</f>
        <v>#REF!</v>
      </c>
      <c r="U42" s="24" t="e">
        <f>RANK(#REF!,#REF!,0)</f>
        <v>#REF!</v>
      </c>
      <c r="V42" s="24" t="e">
        <f>RANK(#REF!,#REF!,0)</f>
        <v>#REF!</v>
      </c>
      <c r="W42" s="24" t="e">
        <f>RANK(#REF!,#REF!,0)</f>
        <v>#REF!</v>
      </c>
      <c r="X42" s="24" t="e">
        <f>RANK(#REF!,#REF!,0)</f>
        <v>#REF!</v>
      </c>
      <c r="Y42" s="24" t="e">
        <f>RANK(#REF!,#REF!,0)</f>
        <v>#REF!</v>
      </c>
      <c r="Z42" s="24" t="e">
        <f>RANK(#REF!,#REF!,0)</f>
        <v>#REF!</v>
      </c>
      <c r="AA42" s="24" t="e">
        <f>RANK(#REF!,#REF!,0)</f>
        <v>#REF!</v>
      </c>
      <c r="AB42" s="24" t="e">
        <f>RANK(#REF!,#REF!,0)</f>
        <v>#REF!</v>
      </c>
      <c r="AC42" s="24" t="e">
        <f>RANK(#REF!,#REF!,0)</f>
        <v>#REF!</v>
      </c>
      <c r="AD42" s="24" t="e">
        <f>RANK(#REF!,#REF!,0)</f>
        <v>#REF!</v>
      </c>
      <c r="AE42" s="24" t="e">
        <f>RANK(#REF!,#REF!,0)</f>
        <v>#REF!</v>
      </c>
      <c r="AF42" s="24" t="e">
        <f>RANK(#REF!,#REF!,0)</f>
        <v>#REF!</v>
      </c>
      <c r="AG42" s="25"/>
      <c r="AH42" s="26" t="e">
        <f t="shared" si="1"/>
        <v>#REF!</v>
      </c>
      <c r="AJ42" s="36" t="s">
        <v>58</v>
      </c>
      <c r="AK42" s="66">
        <v>173</v>
      </c>
      <c r="AL42" s="29" t="e">
        <f>#REF!</f>
        <v>#REF!</v>
      </c>
      <c r="AM42" s="38" t="e">
        <f>#REF!-#REF!</f>
        <v>#REF!</v>
      </c>
      <c r="AN42" s="38" t="e">
        <f>#REF!-#REF!</f>
        <v>#REF!</v>
      </c>
      <c r="AO42" s="38" t="e">
        <f>#REF!-#REF!</f>
        <v>#REF!</v>
      </c>
      <c r="AP42" s="38" t="e">
        <f>#REF!-#REF!</f>
        <v>#REF!</v>
      </c>
      <c r="AQ42" s="38" t="e">
        <f>#REF!-#REF!</f>
        <v>#REF!</v>
      </c>
      <c r="AR42" s="38" t="e">
        <f>#REF!-#REF!</f>
        <v>#REF!</v>
      </c>
      <c r="AS42" s="38" t="e">
        <f>#REF!-#REF!</f>
        <v>#REF!</v>
      </c>
      <c r="AT42" s="38" t="e">
        <f>#REF!-#REF!</f>
        <v>#REF!</v>
      </c>
      <c r="AU42" s="38" t="e">
        <f>#REF!-#REF!</f>
        <v>#REF!</v>
      </c>
      <c r="AV42" s="38" t="e">
        <f>#REF!-#REF!</f>
        <v>#REF!</v>
      </c>
      <c r="AW42" s="38" t="e">
        <f>#REF!-#REF!</f>
        <v>#REF!</v>
      </c>
      <c r="AX42" s="38" t="e">
        <f>#REF!-#REF!</f>
        <v>#REF!</v>
      </c>
      <c r="AY42" s="67" t="e">
        <f>#REF!</f>
        <v>#REF!</v>
      </c>
      <c r="AZ42" s="25"/>
      <c r="BA42" s="40" t="e">
        <f t="shared" si="5"/>
        <v>#REF!</v>
      </c>
    </row>
    <row r="43" spans="1:53" x14ac:dyDescent="0.25">
      <c r="A43" s="32" t="s">
        <v>59</v>
      </c>
      <c r="B43" s="63">
        <f>VLOOKUP($A43,'[1]Hospitals Historical Data'!$A$1:$AB$53,2,FALSE)</f>
        <v>11</v>
      </c>
      <c r="C43" s="63">
        <f>VLOOKUP($A43,'[1]Hospitals Historical Data'!$A$1:$AB$53,3,FALSE)</f>
        <v>11</v>
      </c>
      <c r="D43" s="63">
        <f>VLOOKUP($A43,'[1]Hospitals Historical Data'!$A$1:$AB$53,4,FALSE)</f>
        <v>11</v>
      </c>
      <c r="E43" s="63">
        <f>VLOOKUP($A43,'[1]Hospitals Historical Data'!$A$1:$AB$53,5,FALSE)</f>
        <v>0</v>
      </c>
      <c r="F43" s="63">
        <f>VLOOKUP($A43,'[1]Hospitals Historical Data'!$A$1:$AB$53,6,FALSE)</f>
        <v>0</v>
      </c>
      <c r="G43" s="63">
        <f>VLOOKUP($A43,'[1]Hospitals Historical Data'!$A$1:$AB$53,7,FALSE)</f>
        <v>0</v>
      </c>
      <c r="H43" s="64">
        <f>VLOOKUP($A43,'[1]Hospitals Historical Data'!$A$1:$AB$53,8,FALSE)</f>
        <v>0.90909090909090906</v>
      </c>
      <c r="I43" s="65">
        <f t="shared" si="0"/>
        <v>2</v>
      </c>
      <c r="J43" s="64">
        <f>VLOOKUP($A43,'[1]Hospitals Historical Data'!$A$1:$AB$53,14,FALSE)</f>
        <v>0.91</v>
      </c>
      <c r="K43" s="64">
        <f>VLOOKUP($A43,'[1]Hospitals Historical Data'!$A$1:$AB$53,20,FALSE)</f>
        <v>0.91</v>
      </c>
      <c r="L43" s="64">
        <f>VLOOKUP($A43,'[1]Hospitals Historical Data'!$A$1:$AB$53,26,FALSE)</f>
        <v>0.91</v>
      </c>
      <c r="M43" s="64">
        <f>VLOOKUP($A43,'[1]Hospitals Historical Data'!$A$1:$AB$53,28,FALSE)</f>
        <v>0.90909090909090906</v>
      </c>
      <c r="N43" s="65">
        <f t="shared" si="2"/>
        <v>42</v>
      </c>
      <c r="O43" s="64">
        <f t="shared" si="3"/>
        <v>1.0000000000000675E-3</v>
      </c>
      <c r="P43" s="64">
        <f t="shared" si="4"/>
        <v>-9.9900099900106644E-4</v>
      </c>
      <c r="R43" s="36" t="s">
        <v>60</v>
      </c>
      <c r="S43" s="66">
        <v>61</v>
      </c>
      <c r="T43" s="24" t="e">
        <f>RANK(#REF!,#REF!,0)</f>
        <v>#REF!</v>
      </c>
      <c r="U43" s="24" t="e">
        <f>RANK(#REF!,#REF!,0)</f>
        <v>#REF!</v>
      </c>
      <c r="V43" s="24" t="e">
        <f>RANK(#REF!,#REF!,0)</f>
        <v>#REF!</v>
      </c>
      <c r="W43" s="24" t="e">
        <f>RANK(#REF!,#REF!,0)</f>
        <v>#REF!</v>
      </c>
      <c r="X43" s="24" t="e">
        <f>RANK(#REF!,#REF!,0)</f>
        <v>#REF!</v>
      </c>
      <c r="Y43" s="24" t="e">
        <f>RANK(#REF!,#REF!,0)</f>
        <v>#REF!</v>
      </c>
      <c r="Z43" s="24" t="e">
        <f>RANK(#REF!,#REF!,0)</f>
        <v>#REF!</v>
      </c>
      <c r="AA43" s="24" t="e">
        <f>RANK(#REF!,#REF!,0)</f>
        <v>#REF!</v>
      </c>
      <c r="AB43" s="24" t="e">
        <f>RANK(#REF!,#REF!,0)</f>
        <v>#REF!</v>
      </c>
      <c r="AC43" s="24" t="e">
        <f>RANK(#REF!,#REF!,0)</f>
        <v>#REF!</v>
      </c>
      <c r="AD43" s="24" t="e">
        <f>RANK(#REF!,#REF!,0)</f>
        <v>#REF!</v>
      </c>
      <c r="AE43" s="24" t="e">
        <f>RANK(#REF!,#REF!,0)</f>
        <v>#REF!</v>
      </c>
      <c r="AF43" s="24" t="e">
        <f>RANK(#REF!,#REF!,0)</f>
        <v>#REF!</v>
      </c>
      <c r="AG43" s="25"/>
      <c r="AH43" s="26" t="e">
        <f t="shared" si="1"/>
        <v>#REF!</v>
      </c>
      <c r="AJ43" s="36" t="s">
        <v>59</v>
      </c>
      <c r="AK43" s="66">
        <v>11</v>
      </c>
      <c r="AL43" s="29" t="e">
        <f>#REF!</f>
        <v>#REF!</v>
      </c>
      <c r="AM43" s="38" t="e">
        <f>#REF!-#REF!</f>
        <v>#REF!</v>
      </c>
      <c r="AN43" s="38" t="e">
        <f>#REF!-#REF!</f>
        <v>#REF!</v>
      </c>
      <c r="AO43" s="38" t="e">
        <f>#REF!-#REF!</f>
        <v>#REF!</v>
      </c>
      <c r="AP43" s="38" t="e">
        <f>#REF!-#REF!</f>
        <v>#REF!</v>
      </c>
      <c r="AQ43" s="38" t="e">
        <f>#REF!-#REF!</f>
        <v>#REF!</v>
      </c>
      <c r="AR43" s="38" t="e">
        <f>#REF!-#REF!</f>
        <v>#REF!</v>
      </c>
      <c r="AS43" s="38" t="e">
        <f>#REF!-#REF!</f>
        <v>#REF!</v>
      </c>
      <c r="AT43" s="38" t="e">
        <f>#REF!-#REF!</f>
        <v>#REF!</v>
      </c>
      <c r="AU43" s="38" t="e">
        <f>#REF!-#REF!</f>
        <v>#REF!</v>
      </c>
      <c r="AV43" s="38" t="e">
        <f>#REF!-#REF!</f>
        <v>#REF!</v>
      </c>
      <c r="AW43" s="38" t="e">
        <f>#REF!-#REF!</f>
        <v>#REF!</v>
      </c>
      <c r="AX43" s="38" t="e">
        <f>#REF!-#REF!</f>
        <v>#REF!</v>
      </c>
      <c r="AY43" s="67" t="e">
        <f>#REF!</f>
        <v>#REF!</v>
      </c>
      <c r="AZ43" s="25"/>
      <c r="BA43" s="40" t="e">
        <f t="shared" si="5"/>
        <v>#REF!</v>
      </c>
    </row>
    <row r="44" spans="1:53" x14ac:dyDescent="0.25">
      <c r="A44" s="32" t="s">
        <v>60</v>
      </c>
      <c r="B44" s="63">
        <f>VLOOKUP($A44,'[1]Hospitals Historical Data'!$A$1:$AB$53,2,FALSE)</f>
        <v>62</v>
      </c>
      <c r="C44" s="63">
        <f>VLOOKUP($A44,'[1]Hospitals Historical Data'!$A$1:$AB$53,3,FALSE)</f>
        <v>56</v>
      </c>
      <c r="D44" s="63">
        <f>VLOOKUP($A44,'[1]Hospitals Historical Data'!$A$1:$AB$53,4,FALSE)</f>
        <v>41</v>
      </c>
      <c r="E44" s="63">
        <f>VLOOKUP($A44,'[1]Hospitals Historical Data'!$A$1:$AB$53,5,FALSE)</f>
        <v>15</v>
      </c>
      <c r="F44" s="63">
        <f>VLOOKUP($A44,'[1]Hospitals Historical Data'!$A$1:$AB$53,6,FALSE)</f>
        <v>5</v>
      </c>
      <c r="G44" s="63">
        <f>VLOOKUP($A44,'[1]Hospitals Historical Data'!$A$1:$AB$53,7,FALSE)</f>
        <v>1</v>
      </c>
      <c r="H44" s="64">
        <f>VLOOKUP($A44,'[1]Hospitals Historical Data'!$A$1:$AB$53,8,FALSE)</f>
        <v>0.6166666666666667</v>
      </c>
      <c r="I44" s="65">
        <f t="shared" si="0"/>
        <v>28</v>
      </c>
      <c r="J44" s="64">
        <f>VLOOKUP($A44,'[1]Hospitals Historical Data'!$A$1:$AB$53,14,FALSE)</f>
        <v>0.85</v>
      </c>
      <c r="K44" s="64">
        <f>VLOOKUP($A44,'[1]Hospitals Historical Data'!$A$1:$AB$53,20,FALSE)</f>
        <v>0.9</v>
      </c>
      <c r="L44" s="64">
        <f>VLOOKUP($A44,'[1]Hospitals Historical Data'!$A$1:$AB$53,26,FALSE)</f>
        <v>0.98</v>
      </c>
      <c r="M44" s="64">
        <f>VLOOKUP($A44,'[1]Hospitals Historical Data'!$A$1:$AB$53,28,FALSE)</f>
        <v>0.9838709677419355</v>
      </c>
      <c r="N44" s="65">
        <f t="shared" si="2"/>
        <v>11</v>
      </c>
      <c r="O44" s="64">
        <f t="shared" si="3"/>
        <v>0.45945945945945943</v>
      </c>
      <c r="P44" s="64">
        <f t="shared" si="4"/>
        <v>9.3189964157706084E-2</v>
      </c>
      <c r="R44" s="36" t="s">
        <v>61</v>
      </c>
      <c r="S44" s="66">
        <v>62</v>
      </c>
      <c r="T44" s="24" t="e">
        <f>RANK(#REF!,#REF!,0)</f>
        <v>#REF!</v>
      </c>
      <c r="U44" s="24" t="e">
        <f>RANK(#REF!,#REF!,0)</f>
        <v>#REF!</v>
      </c>
      <c r="V44" s="24" t="e">
        <f>RANK(#REF!,#REF!,0)</f>
        <v>#REF!</v>
      </c>
      <c r="W44" s="24" t="e">
        <f>RANK(#REF!,#REF!,0)</f>
        <v>#REF!</v>
      </c>
      <c r="X44" s="24" t="e">
        <f>RANK(#REF!,#REF!,0)</f>
        <v>#REF!</v>
      </c>
      <c r="Y44" s="24" t="e">
        <f>RANK(#REF!,#REF!,0)</f>
        <v>#REF!</v>
      </c>
      <c r="Z44" s="24" t="e">
        <f>RANK(#REF!,#REF!,0)</f>
        <v>#REF!</v>
      </c>
      <c r="AA44" s="24" t="e">
        <f>RANK(#REF!,#REF!,0)</f>
        <v>#REF!</v>
      </c>
      <c r="AB44" s="24" t="e">
        <f>RANK(#REF!,#REF!,0)</f>
        <v>#REF!</v>
      </c>
      <c r="AC44" s="24" t="e">
        <f>RANK(#REF!,#REF!,0)</f>
        <v>#REF!</v>
      </c>
      <c r="AD44" s="24" t="e">
        <f>RANK(#REF!,#REF!,0)</f>
        <v>#REF!</v>
      </c>
      <c r="AE44" s="24" t="e">
        <f>RANK(#REF!,#REF!,0)</f>
        <v>#REF!</v>
      </c>
      <c r="AF44" s="24" t="e">
        <f>RANK(#REF!,#REF!,0)</f>
        <v>#REF!</v>
      </c>
      <c r="AG44" s="25"/>
      <c r="AH44" s="26" t="e">
        <f t="shared" si="1"/>
        <v>#REF!</v>
      </c>
      <c r="AJ44" s="36" t="s">
        <v>60</v>
      </c>
      <c r="AK44" s="66">
        <v>61</v>
      </c>
      <c r="AL44" s="29" t="e">
        <f>#REF!</f>
        <v>#REF!</v>
      </c>
      <c r="AM44" s="38" t="e">
        <f>#REF!-#REF!</f>
        <v>#REF!</v>
      </c>
      <c r="AN44" s="38" t="e">
        <f>#REF!-#REF!</f>
        <v>#REF!</v>
      </c>
      <c r="AO44" s="38" t="e">
        <f>#REF!-#REF!</f>
        <v>#REF!</v>
      </c>
      <c r="AP44" s="38" t="e">
        <f>#REF!-#REF!</f>
        <v>#REF!</v>
      </c>
      <c r="AQ44" s="38" t="e">
        <f>#REF!-#REF!</f>
        <v>#REF!</v>
      </c>
      <c r="AR44" s="38" t="e">
        <f>#REF!-#REF!</f>
        <v>#REF!</v>
      </c>
      <c r="AS44" s="38" t="e">
        <f>#REF!-#REF!</f>
        <v>#REF!</v>
      </c>
      <c r="AT44" s="38" t="e">
        <f>#REF!-#REF!</f>
        <v>#REF!</v>
      </c>
      <c r="AU44" s="38" t="e">
        <f>#REF!-#REF!</f>
        <v>#REF!</v>
      </c>
      <c r="AV44" s="38" t="e">
        <f>#REF!-#REF!</f>
        <v>#REF!</v>
      </c>
      <c r="AW44" s="38" t="e">
        <f>#REF!-#REF!</f>
        <v>#REF!</v>
      </c>
      <c r="AX44" s="38" t="e">
        <f>#REF!-#REF!</f>
        <v>#REF!</v>
      </c>
      <c r="AY44" s="67" t="e">
        <f>#REF!</f>
        <v>#REF!</v>
      </c>
      <c r="AZ44" s="25"/>
      <c r="BA44" s="40" t="e">
        <f t="shared" si="5"/>
        <v>#REF!</v>
      </c>
    </row>
    <row r="45" spans="1:53" x14ac:dyDescent="0.25">
      <c r="A45" s="32" t="s">
        <v>61</v>
      </c>
      <c r="B45" s="63">
        <f>VLOOKUP($A45,'[1]Hospitals Historical Data'!$A$1:$AB$53,2,FALSE)</f>
        <v>61</v>
      </c>
      <c r="C45" s="63">
        <f>VLOOKUP($A45,'[1]Hospitals Historical Data'!$A$1:$AB$53,3,FALSE)</f>
        <v>22</v>
      </c>
      <c r="D45" s="63">
        <f>VLOOKUP($A45,'[1]Hospitals Historical Data'!$A$1:$AB$53,4,FALSE)</f>
        <v>9</v>
      </c>
      <c r="E45" s="63">
        <f>VLOOKUP($A45,'[1]Hospitals Historical Data'!$A$1:$AB$53,5,FALSE)</f>
        <v>13</v>
      </c>
      <c r="F45" s="63">
        <f>VLOOKUP($A45,'[1]Hospitals Historical Data'!$A$1:$AB$53,6,FALSE)</f>
        <v>38</v>
      </c>
      <c r="G45" s="63">
        <f>VLOOKUP($A45,'[1]Hospitals Historical Data'!$A$1:$AB$53,7,FALSE)</f>
        <v>1</v>
      </c>
      <c r="H45" s="64">
        <f>VLOOKUP($A45,'[1]Hospitals Historical Data'!$A$1:$AB$53,8,FALSE)</f>
        <v>0.28333333333333333</v>
      </c>
      <c r="I45" s="65">
        <f t="shared" si="0"/>
        <v>49</v>
      </c>
      <c r="J45" s="64">
        <f>VLOOKUP($A45,'[1]Hospitals Historical Data'!$A$1:$AB$53,14,FALSE)</f>
        <v>0.62</v>
      </c>
      <c r="K45" s="64">
        <f>VLOOKUP($A45,'[1]Hospitals Historical Data'!$A$1:$AB$53,20,FALSE)</f>
        <v>0.85</v>
      </c>
      <c r="L45" s="64">
        <f>VLOOKUP($A45,'[1]Hospitals Historical Data'!$A$1:$AB$53,26,FALSE)</f>
        <v>0.88</v>
      </c>
      <c r="M45" s="64">
        <f>VLOOKUP($A45,'[1]Hospitals Historical Data'!$A$1:$AB$53,28,FALSE)</f>
        <v>0.88524590163934425</v>
      </c>
      <c r="N45" s="65">
        <f t="shared" si="2"/>
        <v>46</v>
      </c>
      <c r="O45" s="64">
        <f t="shared" si="3"/>
        <v>2</v>
      </c>
      <c r="P45" s="64">
        <f t="shared" si="4"/>
        <v>4.1465766634522672E-2</v>
      </c>
      <c r="R45" s="36" t="s">
        <v>62</v>
      </c>
      <c r="S45" s="66">
        <v>117</v>
      </c>
      <c r="T45" s="24" t="e">
        <f>RANK(#REF!,#REF!,0)</f>
        <v>#REF!</v>
      </c>
      <c r="U45" s="24" t="e">
        <f>RANK(#REF!,#REF!,0)</f>
        <v>#REF!</v>
      </c>
      <c r="V45" s="24" t="e">
        <f>RANK(#REF!,#REF!,0)</f>
        <v>#REF!</v>
      </c>
      <c r="W45" s="24" t="e">
        <f>RANK(#REF!,#REF!,0)</f>
        <v>#REF!</v>
      </c>
      <c r="X45" s="24" t="e">
        <f>RANK(#REF!,#REF!,0)</f>
        <v>#REF!</v>
      </c>
      <c r="Y45" s="24" t="e">
        <f>RANK(#REF!,#REF!,0)</f>
        <v>#REF!</v>
      </c>
      <c r="Z45" s="24" t="e">
        <f>RANK(#REF!,#REF!,0)</f>
        <v>#REF!</v>
      </c>
      <c r="AA45" s="24" t="e">
        <f>RANK(#REF!,#REF!,0)</f>
        <v>#REF!</v>
      </c>
      <c r="AB45" s="24" t="e">
        <f>RANK(#REF!,#REF!,0)</f>
        <v>#REF!</v>
      </c>
      <c r="AC45" s="24" t="e">
        <f>RANK(#REF!,#REF!,0)</f>
        <v>#REF!</v>
      </c>
      <c r="AD45" s="24" t="e">
        <f>RANK(#REF!,#REF!,0)</f>
        <v>#REF!</v>
      </c>
      <c r="AE45" s="24" t="e">
        <f>RANK(#REF!,#REF!,0)</f>
        <v>#REF!</v>
      </c>
      <c r="AF45" s="24" t="e">
        <f>RANK(#REF!,#REF!,0)</f>
        <v>#REF!</v>
      </c>
      <c r="AG45" s="25"/>
      <c r="AH45" s="26" t="e">
        <f t="shared" si="1"/>
        <v>#REF!</v>
      </c>
      <c r="AJ45" s="36" t="s">
        <v>61</v>
      </c>
      <c r="AK45" s="66">
        <v>62</v>
      </c>
      <c r="AL45" s="29" t="e">
        <f>#REF!</f>
        <v>#REF!</v>
      </c>
      <c r="AM45" s="38" t="e">
        <f>#REF!-#REF!</f>
        <v>#REF!</v>
      </c>
      <c r="AN45" s="38" t="e">
        <f>#REF!-#REF!</f>
        <v>#REF!</v>
      </c>
      <c r="AO45" s="38" t="e">
        <f>#REF!-#REF!</f>
        <v>#REF!</v>
      </c>
      <c r="AP45" s="38" t="e">
        <f>#REF!-#REF!</f>
        <v>#REF!</v>
      </c>
      <c r="AQ45" s="38" t="e">
        <f>#REF!-#REF!</f>
        <v>#REF!</v>
      </c>
      <c r="AR45" s="38" t="e">
        <f>#REF!-#REF!</f>
        <v>#REF!</v>
      </c>
      <c r="AS45" s="38" t="e">
        <f>#REF!-#REF!</f>
        <v>#REF!</v>
      </c>
      <c r="AT45" s="38" t="e">
        <f>#REF!-#REF!</f>
        <v>#REF!</v>
      </c>
      <c r="AU45" s="38" t="e">
        <f>#REF!-#REF!</f>
        <v>#REF!</v>
      </c>
      <c r="AV45" s="38" t="e">
        <f>#REF!-#REF!</f>
        <v>#REF!</v>
      </c>
      <c r="AW45" s="38" t="e">
        <f>#REF!-#REF!</f>
        <v>#REF!</v>
      </c>
      <c r="AX45" s="38" t="e">
        <f>#REF!-#REF!</f>
        <v>#REF!</v>
      </c>
      <c r="AY45" s="67" t="e">
        <f>#REF!</f>
        <v>#REF!</v>
      </c>
      <c r="AZ45" s="25"/>
      <c r="BA45" s="40" t="e">
        <f t="shared" si="5"/>
        <v>#REF!</v>
      </c>
    </row>
    <row r="46" spans="1:53" x14ac:dyDescent="0.25">
      <c r="A46" s="32" t="s">
        <v>62</v>
      </c>
      <c r="B46" s="63">
        <f>VLOOKUP($A46,'[1]Hospitals Historical Data'!$A$1:$AB$53,2,FALSE)</f>
        <v>116</v>
      </c>
      <c r="C46" s="63">
        <f>VLOOKUP($A46,'[1]Hospitals Historical Data'!$A$1:$AB$53,3,FALSE)</f>
        <v>98</v>
      </c>
      <c r="D46" s="63">
        <f>VLOOKUP($A46,'[1]Hospitals Historical Data'!$A$1:$AB$53,4,FALSE)</f>
        <v>60</v>
      </c>
      <c r="E46" s="63">
        <f>VLOOKUP($A46,'[1]Hospitals Historical Data'!$A$1:$AB$53,5,FALSE)</f>
        <v>38</v>
      </c>
      <c r="F46" s="63">
        <f>VLOOKUP($A46,'[1]Hospitals Historical Data'!$A$1:$AB$53,6,FALSE)</f>
        <v>16</v>
      </c>
      <c r="G46" s="63">
        <f>VLOOKUP($A46,'[1]Hospitals Historical Data'!$A$1:$AB$53,7,FALSE)</f>
        <v>2</v>
      </c>
      <c r="H46" s="64">
        <f>VLOOKUP($A46,'[1]Hospitals Historical Data'!$A$1:$AB$53,8,FALSE)</f>
        <v>0.68333333333333335</v>
      </c>
      <c r="I46" s="65">
        <f t="shared" si="0"/>
        <v>22</v>
      </c>
      <c r="J46" s="64">
        <f>VLOOKUP($A46,'[1]Hospitals Historical Data'!$A$1:$AB$53,14,FALSE)</f>
        <v>0.82</v>
      </c>
      <c r="K46" s="64">
        <f>VLOOKUP($A46,'[1]Hospitals Historical Data'!$A$1:$AB$53,20,FALSE)</f>
        <v>0.89</v>
      </c>
      <c r="L46" s="64">
        <f>VLOOKUP($A46,'[1]Hospitals Historical Data'!$A$1:$AB$53,26,FALSE)</f>
        <v>0.9</v>
      </c>
      <c r="M46" s="64">
        <f>VLOOKUP($A46,'[1]Hospitals Historical Data'!$A$1:$AB$53,28,FALSE)</f>
        <v>0.93103448275862066</v>
      </c>
      <c r="N46" s="65">
        <f t="shared" si="2"/>
        <v>37</v>
      </c>
      <c r="O46" s="64">
        <f t="shared" si="3"/>
        <v>0.30243902439024389</v>
      </c>
      <c r="P46" s="64">
        <f t="shared" si="4"/>
        <v>4.6106160402944546E-2</v>
      </c>
      <c r="R46" s="36" t="s">
        <v>63</v>
      </c>
      <c r="S46" s="66">
        <v>402</v>
      </c>
      <c r="T46" s="24" t="e">
        <f>RANK(#REF!,#REF!,0)</f>
        <v>#REF!</v>
      </c>
      <c r="U46" s="24" t="e">
        <f>RANK(#REF!,#REF!,0)</f>
        <v>#REF!</v>
      </c>
      <c r="V46" s="24" t="e">
        <f>RANK(#REF!,#REF!,0)</f>
        <v>#REF!</v>
      </c>
      <c r="W46" s="24" t="e">
        <f>RANK(#REF!,#REF!,0)</f>
        <v>#REF!</v>
      </c>
      <c r="X46" s="24" t="e">
        <f>RANK(#REF!,#REF!,0)</f>
        <v>#REF!</v>
      </c>
      <c r="Y46" s="24" t="e">
        <f>RANK(#REF!,#REF!,0)</f>
        <v>#REF!</v>
      </c>
      <c r="Z46" s="24" t="e">
        <f>RANK(#REF!,#REF!,0)</f>
        <v>#REF!</v>
      </c>
      <c r="AA46" s="24" t="e">
        <f>RANK(#REF!,#REF!,0)</f>
        <v>#REF!</v>
      </c>
      <c r="AB46" s="24" t="e">
        <f>RANK(#REF!,#REF!,0)</f>
        <v>#REF!</v>
      </c>
      <c r="AC46" s="24" t="e">
        <f>RANK(#REF!,#REF!,0)</f>
        <v>#REF!</v>
      </c>
      <c r="AD46" s="24" t="e">
        <f>RANK(#REF!,#REF!,0)</f>
        <v>#REF!</v>
      </c>
      <c r="AE46" s="24" t="e">
        <f>RANK(#REF!,#REF!,0)</f>
        <v>#REF!</v>
      </c>
      <c r="AF46" s="24" t="e">
        <f>RANK(#REF!,#REF!,0)</f>
        <v>#REF!</v>
      </c>
      <c r="AG46" s="25"/>
      <c r="AH46" s="26" t="e">
        <f t="shared" si="1"/>
        <v>#REF!</v>
      </c>
      <c r="AJ46" s="36" t="s">
        <v>62</v>
      </c>
      <c r="AK46" s="66">
        <v>117</v>
      </c>
      <c r="AL46" s="29" t="e">
        <f>#REF!</f>
        <v>#REF!</v>
      </c>
      <c r="AM46" s="38" t="e">
        <f>#REF!-#REF!</f>
        <v>#REF!</v>
      </c>
      <c r="AN46" s="38" t="e">
        <f>#REF!-#REF!</f>
        <v>#REF!</v>
      </c>
      <c r="AO46" s="38" t="e">
        <f>#REF!-#REF!</f>
        <v>#REF!</v>
      </c>
      <c r="AP46" s="38" t="e">
        <f>#REF!-#REF!</f>
        <v>#REF!</v>
      </c>
      <c r="AQ46" s="38" t="e">
        <f>#REF!-#REF!</f>
        <v>#REF!</v>
      </c>
      <c r="AR46" s="38" t="e">
        <f>#REF!-#REF!</f>
        <v>#REF!</v>
      </c>
      <c r="AS46" s="38" t="e">
        <f>#REF!-#REF!</f>
        <v>#REF!</v>
      </c>
      <c r="AT46" s="38" t="e">
        <f>#REF!-#REF!</f>
        <v>#REF!</v>
      </c>
      <c r="AU46" s="38" t="e">
        <f>#REF!-#REF!</f>
        <v>#REF!</v>
      </c>
      <c r="AV46" s="38" t="e">
        <f>#REF!-#REF!</f>
        <v>#REF!</v>
      </c>
      <c r="AW46" s="38" t="e">
        <f>#REF!-#REF!</f>
        <v>#REF!</v>
      </c>
      <c r="AX46" s="38" t="e">
        <f>#REF!-#REF!</f>
        <v>#REF!</v>
      </c>
      <c r="AY46" s="67" t="e">
        <f>#REF!</f>
        <v>#REF!</v>
      </c>
      <c r="AZ46" s="25"/>
      <c r="BA46" s="40" t="e">
        <f t="shared" si="5"/>
        <v>#REF!</v>
      </c>
    </row>
    <row r="47" spans="1:53" x14ac:dyDescent="0.25">
      <c r="A47" s="32" t="s">
        <v>63</v>
      </c>
      <c r="B47" s="63">
        <f>VLOOKUP($A47,'[1]Hospitals Historical Data'!$A$1:$AB$53,2,FALSE)</f>
        <v>412</v>
      </c>
      <c r="C47" s="63">
        <f>VLOOKUP($A47,'[1]Hospitals Historical Data'!$A$1:$AB$53,3,FALSE)</f>
        <v>320</v>
      </c>
      <c r="D47" s="63">
        <f>VLOOKUP($A47,'[1]Hospitals Historical Data'!$A$1:$AB$53,4,FALSE)</f>
        <v>244</v>
      </c>
      <c r="E47" s="63">
        <f>VLOOKUP($A47,'[1]Hospitals Historical Data'!$A$1:$AB$53,5,FALSE)</f>
        <v>76</v>
      </c>
      <c r="F47" s="63">
        <f>VLOOKUP($A47,'[1]Hospitals Historical Data'!$A$1:$AB$53,6,FALSE)</f>
        <v>79</v>
      </c>
      <c r="G47" s="63">
        <f>VLOOKUP($A47,'[1]Hospitals Historical Data'!$A$1:$AB$53,7,FALSE)</f>
        <v>13</v>
      </c>
      <c r="H47" s="64">
        <f>VLOOKUP($A47,'[1]Hospitals Historical Data'!$A$1:$AB$53,8,FALSE)</f>
        <v>0.6</v>
      </c>
      <c r="I47" s="65">
        <f t="shared" si="0"/>
        <v>32</v>
      </c>
      <c r="J47" s="64">
        <f>VLOOKUP($A47,'[1]Hospitals Historical Data'!$A$1:$AB$53,14,FALSE)</f>
        <v>0.78</v>
      </c>
      <c r="K47" s="64">
        <f>VLOOKUP($A47,'[1]Hospitals Historical Data'!$A$1:$AB$53,20,FALSE)</f>
        <v>0.87</v>
      </c>
      <c r="L47" s="64">
        <f>VLOOKUP($A47,'[1]Hospitals Historical Data'!$A$1:$AB$53,26,FALSE)</f>
        <v>0.92</v>
      </c>
      <c r="M47" s="64">
        <f>VLOOKUP($A47,'[1]Hospitals Historical Data'!$A$1:$AB$53,28,FALSE)</f>
        <v>0.91019417475728159</v>
      </c>
      <c r="N47" s="65">
        <f t="shared" si="2"/>
        <v>41</v>
      </c>
      <c r="O47" s="64">
        <f t="shared" si="3"/>
        <v>0.45000000000000007</v>
      </c>
      <c r="P47" s="64">
        <f t="shared" si="4"/>
        <v>4.6200200870438621E-2</v>
      </c>
      <c r="R47" s="36" t="s">
        <v>64</v>
      </c>
      <c r="S47" s="66">
        <v>46</v>
      </c>
      <c r="T47" s="24" t="e">
        <f>RANK(#REF!,#REF!,0)</f>
        <v>#REF!</v>
      </c>
      <c r="U47" s="24" t="e">
        <f>RANK(#REF!,#REF!,0)</f>
        <v>#REF!</v>
      </c>
      <c r="V47" s="24" t="e">
        <f>RANK(#REF!,#REF!,0)</f>
        <v>#REF!</v>
      </c>
      <c r="W47" s="24" t="e">
        <f>RANK(#REF!,#REF!,0)</f>
        <v>#REF!</v>
      </c>
      <c r="X47" s="24" t="e">
        <f>RANK(#REF!,#REF!,0)</f>
        <v>#REF!</v>
      </c>
      <c r="Y47" s="24" t="e">
        <f>RANK(#REF!,#REF!,0)</f>
        <v>#REF!</v>
      </c>
      <c r="Z47" s="24" t="e">
        <f>RANK(#REF!,#REF!,0)</f>
        <v>#REF!</v>
      </c>
      <c r="AA47" s="24" t="e">
        <f>RANK(#REF!,#REF!,0)</f>
        <v>#REF!</v>
      </c>
      <c r="AB47" s="24" t="e">
        <f>RANK(#REF!,#REF!,0)</f>
        <v>#REF!</v>
      </c>
      <c r="AC47" s="24" t="e">
        <f>RANK(#REF!,#REF!,0)</f>
        <v>#REF!</v>
      </c>
      <c r="AD47" s="24" t="e">
        <f>RANK(#REF!,#REF!,0)</f>
        <v>#REF!</v>
      </c>
      <c r="AE47" s="24" t="e">
        <f>RANK(#REF!,#REF!,0)</f>
        <v>#REF!</v>
      </c>
      <c r="AF47" s="24" t="e">
        <f>RANK(#REF!,#REF!,0)</f>
        <v>#REF!</v>
      </c>
      <c r="AG47" s="25"/>
      <c r="AH47" s="26" t="e">
        <f t="shared" si="1"/>
        <v>#REF!</v>
      </c>
      <c r="AJ47" s="36" t="s">
        <v>63</v>
      </c>
      <c r="AK47" s="66">
        <v>402</v>
      </c>
      <c r="AL47" s="29" t="e">
        <f>#REF!</f>
        <v>#REF!</v>
      </c>
      <c r="AM47" s="38" t="e">
        <f>#REF!-#REF!</f>
        <v>#REF!</v>
      </c>
      <c r="AN47" s="38" t="e">
        <f>#REF!-#REF!</f>
        <v>#REF!</v>
      </c>
      <c r="AO47" s="38" t="e">
        <f>#REF!-#REF!</f>
        <v>#REF!</v>
      </c>
      <c r="AP47" s="38" t="e">
        <f>#REF!-#REF!</f>
        <v>#REF!</v>
      </c>
      <c r="AQ47" s="38" t="e">
        <f>#REF!-#REF!</f>
        <v>#REF!</v>
      </c>
      <c r="AR47" s="38" t="e">
        <f>#REF!-#REF!</f>
        <v>#REF!</v>
      </c>
      <c r="AS47" s="38" t="e">
        <f>#REF!-#REF!</f>
        <v>#REF!</v>
      </c>
      <c r="AT47" s="38" t="e">
        <f>#REF!-#REF!</f>
        <v>#REF!</v>
      </c>
      <c r="AU47" s="38" t="e">
        <f>#REF!-#REF!</f>
        <v>#REF!</v>
      </c>
      <c r="AV47" s="38" t="e">
        <f>#REF!-#REF!</f>
        <v>#REF!</v>
      </c>
      <c r="AW47" s="38" t="e">
        <f>#REF!-#REF!</f>
        <v>#REF!</v>
      </c>
      <c r="AX47" s="38" t="e">
        <f>#REF!-#REF!</f>
        <v>#REF!</v>
      </c>
      <c r="AY47" s="67" t="e">
        <f>#REF!</f>
        <v>#REF!</v>
      </c>
      <c r="AZ47" s="25"/>
      <c r="BA47" s="40" t="e">
        <f t="shared" si="5"/>
        <v>#REF!</v>
      </c>
    </row>
    <row r="48" spans="1:53" x14ac:dyDescent="0.25">
      <c r="A48" s="32" t="s">
        <v>64</v>
      </c>
      <c r="B48" s="63">
        <f>VLOOKUP($A48,'[1]Hospitals Historical Data'!$A$1:$AB$53,2,FALSE)</f>
        <v>46</v>
      </c>
      <c r="C48" s="63">
        <f>VLOOKUP($A48,'[1]Hospitals Historical Data'!$A$1:$AB$53,3,FALSE)</f>
        <v>33</v>
      </c>
      <c r="D48" s="63">
        <f>VLOOKUP($A48,'[1]Hospitals Historical Data'!$A$1:$AB$53,4,FALSE)</f>
        <v>25</v>
      </c>
      <c r="E48" s="63">
        <f>VLOOKUP($A48,'[1]Hospitals Historical Data'!$A$1:$AB$53,5,FALSE)</f>
        <v>8</v>
      </c>
      <c r="F48" s="63">
        <f>VLOOKUP($A48,'[1]Hospitals Historical Data'!$A$1:$AB$53,6,FALSE)</f>
        <v>11</v>
      </c>
      <c r="G48" s="63">
        <f>VLOOKUP($A48,'[1]Hospitals Historical Data'!$A$1:$AB$53,7,FALSE)</f>
        <v>2</v>
      </c>
      <c r="H48" s="64">
        <f>VLOOKUP($A48,'[1]Hospitals Historical Data'!$A$1:$AB$53,8,FALSE)</f>
        <v>0.37209302325581395</v>
      </c>
      <c r="I48" s="65">
        <f t="shared" si="0"/>
        <v>47</v>
      </c>
      <c r="J48" s="64">
        <f>VLOOKUP($A48,'[1]Hospitals Historical Data'!$A$1:$AB$53,14,FALSE)</f>
        <v>0.44</v>
      </c>
      <c r="K48" s="64">
        <f>VLOOKUP($A48,'[1]Hospitals Historical Data'!$A$1:$AB$53,20,FALSE)</f>
        <v>0.98</v>
      </c>
      <c r="L48" s="64">
        <f>VLOOKUP($A48,'[1]Hospitals Historical Data'!$A$1:$AB$53,26,FALSE)</f>
        <v>1</v>
      </c>
      <c r="M48" s="64">
        <f>VLOOKUP($A48,'[1]Hospitals Historical Data'!$A$1:$AB$53,28,FALSE)</f>
        <v>0.97826086956521741</v>
      </c>
      <c r="N48" s="65">
        <f t="shared" si="2"/>
        <v>13</v>
      </c>
      <c r="O48" s="64">
        <f t="shared" si="3"/>
        <v>1.63375</v>
      </c>
      <c r="P48" s="64">
        <f t="shared" si="4"/>
        <v>-1.7746228926352821E-3</v>
      </c>
      <c r="R48" s="36" t="s">
        <v>65</v>
      </c>
      <c r="S48" s="66">
        <v>14</v>
      </c>
      <c r="T48" s="24" t="e">
        <f>RANK(#REF!,#REF!,0)</f>
        <v>#REF!</v>
      </c>
      <c r="U48" s="24" t="e">
        <f>RANK(#REF!,#REF!,0)</f>
        <v>#REF!</v>
      </c>
      <c r="V48" s="24" t="e">
        <f>RANK(#REF!,#REF!,0)</f>
        <v>#REF!</v>
      </c>
      <c r="W48" s="24" t="e">
        <f>RANK(#REF!,#REF!,0)</f>
        <v>#REF!</v>
      </c>
      <c r="X48" s="24" t="e">
        <f>RANK(#REF!,#REF!,0)</f>
        <v>#REF!</v>
      </c>
      <c r="Y48" s="24" t="e">
        <f>RANK(#REF!,#REF!,0)</f>
        <v>#REF!</v>
      </c>
      <c r="Z48" s="24" t="e">
        <f>RANK(#REF!,#REF!,0)</f>
        <v>#REF!</v>
      </c>
      <c r="AA48" s="24" t="e">
        <f>RANK(#REF!,#REF!,0)</f>
        <v>#REF!</v>
      </c>
      <c r="AB48" s="24" t="e">
        <f>RANK(#REF!,#REF!,0)</f>
        <v>#REF!</v>
      </c>
      <c r="AC48" s="24" t="e">
        <f>RANK(#REF!,#REF!,0)</f>
        <v>#REF!</v>
      </c>
      <c r="AD48" s="24" t="e">
        <f>RANK(#REF!,#REF!,0)</f>
        <v>#REF!</v>
      </c>
      <c r="AE48" s="24" t="e">
        <f>RANK(#REF!,#REF!,0)</f>
        <v>#REF!</v>
      </c>
      <c r="AF48" s="24" t="e">
        <f>RANK(#REF!,#REF!,0)</f>
        <v>#REF!</v>
      </c>
      <c r="AG48" s="25"/>
      <c r="AH48" s="26" t="e">
        <f t="shared" si="1"/>
        <v>#REF!</v>
      </c>
      <c r="AJ48" s="36" t="s">
        <v>64</v>
      </c>
      <c r="AK48" s="66">
        <v>46</v>
      </c>
      <c r="AL48" s="29" t="e">
        <f>#REF!</f>
        <v>#REF!</v>
      </c>
      <c r="AM48" s="38" t="e">
        <f>#REF!-#REF!</f>
        <v>#REF!</v>
      </c>
      <c r="AN48" s="38" t="e">
        <f>#REF!-#REF!</f>
        <v>#REF!</v>
      </c>
      <c r="AO48" s="38" t="e">
        <f>#REF!-#REF!</f>
        <v>#REF!</v>
      </c>
      <c r="AP48" s="38" t="e">
        <f>#REF!-#REF!</f>
        <v>#REF!</v>
      </c>
      <c r="AQ48" s="38" t="e">
        <f>#REF!-#REF!</f>
        <v>#REF!</v>
      </c>
      <c r="AR48" s="38" t="e">
        <f>#REF!-#REF!</f>
        <v>#REF!</v>
      </c>
      <c r="AS48" s="38" t="e">
        <f>#REF!-#REF!</f>
        <v>#REF!</v>
      </c>
      <c r="AT48" s="38" t="e">
        <f>#REF!-#REF!</f>
        <v>#REF!</v>
      </c>
      <c r="AU48" s="38" t="e">
        <f>#REF!-#REF!</f>
        <v>#REF!</v>
      </c>
      <c r="AV48" s="38" t="e">
        <f>#REF!-#REF!</f>
        <v>#REF!</v>
      </c>
      <c r="AW48" s="38" t="e">
        <f>#REF!-#REF!</f>
        <v>#REF!</v>
      </c>
      <c r="AX48" s="38" t="e">
        <f>#REF!-#REF!</f>
        <v>#REF!</v>
      </c>
      <c r="AY48" s="67" t="e">
        <f>#REF!</f>
        <v>#REF!</v>
      </c>
      <c r="AZ48" s="25"/>
      <c r="BA48" s="40" t="e">
        <f t="shared" si="5"/>
        <v>#REF!</v>
      </c>
    </row>
    <row r="49" spans="1:53" x14ac:dyDescent="0.25">
      <c r="A49" s="32" t="s">
        <v>65</v>
      </c>
      <c r="B49" s="63">
        <f>VLOOKUP($A49,'[1]Hospitals Historical Data'!$A$1:$AB$53,2,FALSE)</f>
        <v>14</v>
      </c>
      <c r="C49" s="63">
        <f>VLOOKUP($A49,'[1]Hospitals Historical Data'!$A$1:$AB$53,3,FALSE)</f>
        <v>6</v>
      </c>
      <c r="D49" s="63">
        <f>VLOOKUP($A49,'[1]Hospitals Historical Data'!$A$1:$AB$53,4,FALSE)</f>
        <v>2</v>
      </c>
      <c r="E49" s="63">
        <f>VLOOKUP($A49,'[1]Hospitals Historical Data'!$A$1:$AB$53,5,FALSE)</f>
        <v>4</v>
      </c>
      <c r="F49" s="63">
        <f>VLOOKUP($A49,'[1]Hospitals Historical Data'!$A$1:$AB$53,6,FALSE)</f>
        <v>8</v>
      </c>
      <c r="G49" s="63">
        <f>VLOOKUP($A49,'[1]Hospitals Historical Data'!$A$1:$AB$53,7,FALSE)</f>
        <v>0</v>
      </c>
      <c r="H49" s="64">
        <f>VLOOKUP($A49,'[1]Hospitals Historical Data'!$A$1:$AB$53,8,FALSE)</f>
        <v>0.6428571428571429</v>
      </c>
      <c r="I49" s="65">
        <f t="shared" si="0"/>
        <v>27</v>
      </c>
      <c r="J49" s="64">
        <f>VLOOKUP($A49,'[1]Hospitals Historical Data'!$A$1:$AB$53,14,FALSE)</f>
        <v>0.86</v>
      </c>
      <c r="K49" s="64">
        <f>VLOOKUP($A49,'[1]Hospitals Historical Data'!$A$1:$AB$53,20,FALSE)</f>
        <v>1</v>
      </c>
      <c r="L49" s="64">
        <f>VLOOKUP($A49,'[1]Hospitals Historical Data'!$A$1:$AB$53,26,FALSE)</f>
        <v>1</v>
      </c>
      <c r="M49" s="64">
        <f>VLOOKUP($A49,'[1]Hospitals Historical Data'!$A$1:$AB$53,28,FALSE)</f>
        <v>1</v>
      </c>
      <c r="N49" s="65">
        <f t="shared" si="2"/>
        <v>1</v>
      </c>
      <c r="O49" s="64">
        <f t="shared" si="3"/>
        <v>0.55555555555555547</v>
      </c>
      <c r="P49" s="64">
        <f t="shared" si="4"/>
        <v>0</v>
      </c>
      <c r="R49" s="36" t="s">
        <v>66</v>
      </c>
      <c r="S49" s="66">
        <v>90</v>
      </c>
      <c r="T49" s="24" t="e">
        <f>RANK(#REF!,#REF!,0)</f>
        <v>#REF!</v>
      </c>
      <c r="U49" s="24" t="e">
        <f>RANK(#REF!,#REF!,0)</f>
        <v>#REF!</v>
      </c>
      <c r="V49" s="24" t="e">
        <f>RANK(#REF!,#REF!,0)</f>
        <v>#REF!</v>
      </c>
      <c r="W49" s="24" t="e">
        <f>RANK(#REF!,#REF!,0)</f>
        <v>#REF!</v>
      </c>
      <c r="X49" s="24" t="e">
        <f>RANK(#REF!,#REF!,0)</f>
        <v>#REF!</v>
      </c>
      <c r="Y49" s="24" t="e">
        <f>RANK(#REF!,#REF!,0)</f>
        <v>#REF!</v>
      </c>
      <c r="Z49" s="24" t="e">
        <f>RANK(#REF!,#REF!,0)</f>
        <v>#REF!</v>
      </c>
      <c r="AA49" s="24" t="e">
        <f>RANK(#REF!,#REF!,0)</f>
        <v>#REF!</v>
      </c>
      <c r="AB49" s="24" t="e">
        <f>RANK(#REF!,#REF!,0)</f>
        <v>#REF!</v>
      </c>
      <c r="AC49" s="24" t="e">
        <f>RANK(#REF!,#REF!,0)</f>
        <v>#REF!</v>
      </c>
      <c r="AD49" s="24" t="e">
        <f>RANK(#REF!,#REF!,0)</f>
        <v>#REF!</v>
      </c>
      <c r="AE49" s="24" t="e">
        <f>RANK(#REF!,#REF!,0)</f>
        <v>#REF!</v>
      </c>
      <c r="AF49" s="24" t="e">
        <f>RANK(#REF!,#REF!,0)</f>
        <v>#REF!</v>
      </c>
      <c r="AG49" s="25"/>
      <c r="AH49" s="26" t="e">
        <f t="shared" si="1"/>
        <v>#REF!</v>
      </c>
      <c r="AJ49" s="36" t="s">
        <v>65</v>
      </c>
      <c r="AK49" s="66">
        <v>14</v>
      </c>
      <c r="AL49" s="29" t="e">
        <f>#REF!</f>
        <v>#REF!</v>
      </c>
      <c r="AM49" s="38" t="e">
        <f>#REF!-#REF!</f>
        <v>#REF!</v>
      </c>
      <c r="AN49" s="38" t="e">
        <f>#REF!-#REF!</f>
        <v>#REF!</v>
      </c>
      <c r="AO49" s="38" t="e">
        <f>#REF!-#REF!</f>
        <v>#REF!</v>
      </c>
      <c r="AP49" s="38" t="e">
        <f>#REF!-#REF!</f>
        <v>#REF!</v>
      </c>
      <c r="AQ49" s="38" t="e">
        <f>#REF!-#REF!</f>
        <v>#REF!</v>
      </c>
      <c r="AR49" s="38" t="e">
        <f>#REF!-#REF!</f>
        <v>#REF!</v>
      </c>
      <c r="AS49" s="38" t="e">
        <f>#REF!-#REF!</f>
        <v>#REF!</v>
      </c>
      <c r="AT49" s="38" t="e">
        <f>#REF!-#REF!</f>
        <v>#REF!</v>
      </c>
      <c r="AU49" s="38" t="e">
        <f>#REF!-#REF!</f>
        <v>#REF!</v>
      </c>
      <c r="AV49" s="38" t="e">
        <f>#REF!-#REF!</f>
        <v>#REF!</v>
      </c>
      <c r="AW49" s="38" t="e">
        <f>#REF!-#REF!</f>
        <v>#REF!</v>
      </c>
      <c r="AX49" s="38" t="e">
        <f>#REF!-#REF!</f>
        <v>#REF!</v>
      </c>
      <c r="AY49" s="67" t="e">
        <f>#REF!</f>
        <v>#REF!</v>
      </c>
      <c r="AZ49" s="25"/>
      <c r="BA49" s="40" t="e">
        <f t="shared" si="5"/>
        <v>#REF!</v>
      </c>
    </row>
    <row r="50" spans="1:53" x14ac:dyDescent="0.25">
      <c r="A50" s="32" t="s">
        <v>66</v>
      </c>
      <c r="B50" s="63">
        <f>VLOOKUP($A50,'[1]Hospitals Historical Data'!$A$1:$AB$53,2,FALSE)</f>
        <v>89</v>
      </c>
      <c r="C50" s="63">
        <f>VLOOKUP($A50,'[1]Hospitals Historical Data'!$A$1:$AB$53,3,FALSE)</f>
        <v>79</v>
      </c>
      <c r="D50" s="63">
        <f>VLOOKUP($A50,'[1]Hospitals Historical Data'!$A$1:$AB$53,4,FALSE)</f>
        <v>58</v>
      </c>
      <c r="E50" s="63">
        <f>VLOOKUP($A50,'[1]Hospitals Historical Data'!$A$1:$AB$53,5,FALSE)</f>
        <v>21</v>
      </c>
      <c r="F50" s="63">
        <f>VLOOKUP($A50,'[1]Hospitals Historical Data'!$A$1:$AB$53,6,FALSE)</f>
        <v>7</v>
      </c>
      <c r="G50" s="63">
        <f>VLOOKUP($A50,'[1]Hospitals Historical Data'!$A$1:$AB$53,7,FALSE)</f>
        <v>3</v>
      </c>
      <c r="H50" s="64">
        <f>VLOOKUP($A50,'[1]Hospitals Historical Data'!$A$1:$AB$53,8,FALSE)</f>
        <v>0.6741573033707865</v>
      </c>
      <c r="I50" s="65">
        <f t="shared" si="0"/>
        <v>25</v>
      </c>
      <c r="J50" s="64">
        <f>VLOOKUP($A50,'[1]Hospitals Historical Data'!$A$1:$AB$53,14,FALSE)</f>
        <v>0.81</v>
      </c>
      <c r="K50" s="64">
        <f>VLOOKUP($A50,'[1]Hospitals Historical Data'!$A$1:$AB$53,20,FALSE)</f>
        <v>0.9</v>
      </c>
      <c r="L50" s="64">
        <f>VLOOKUP($A50,'[1]Hospitals Historical Data'!$A$1:$AB$53,26,FALSE)</f>
        <v>0.93</v>
      </c>
      <c r="M50" s="64">
        <f>VLOOKUP($A50,'[1]Hospitals Historical Data'!$A$1:$AB$53,28,FALSE)</f>
        <v>0.9213483146067416</v>
      </c>
      <c r="N50" s="65">
        <f t="shared" si="2"/>
        <v>38</v>
      </c>
      <c r="O50" s="64">
        <f t="shared" si="3"/>
        <v>0.33500000000000008</v>
      </c>
      <c r="P50" s="64">
        <f t="shared" si="4"/>
        <v>2.3720349563046202E-2</v>
      </c>
      <c r="R50" s="36" t="s">
        <v>67</v>
      </c>
      <c r="S50" s="66">
        <v>92</v>
      </c>
      <c r="T50" s="24" t="e">
        <f>RANK(#REF!,#REF!,0)</f>
        <v>#REF!</v>
      </c>
      <c r="U50" s="24" t="e">
        <f>RANK(#REF!,#REF!,0)</f>
        <v>#REF!</v>
      </c>
      <c r="V50" s="24" t="e">
        <f>RANK(#REF!,#REF!,0)</f>
        <v>#REF!</v>
      </c>
      <c r="W50" s="24" t="e">
        <f>RANK(#REF!,#REF!,0)</f>
        <v>#REF!</v>
      </c>
      <c r="X50" s="24" t="e">
        <f>RANK(#REF!,#REF!,0)</f>
        <v>#REF!</v>
      </c>
      <c r="Y50" s="24" t="e">
        <f>RANK(#REF!,#REF!,0)</f>
        <v>#REF!</v>
      </c>
      <c r="Z50" s="24" t="e">
        <f>RANK(#REF!,#REF!,0)</f>
        <v>#REF!</v>
      </c>
      <c r="AA50" s="24" t="e">
        <f>RANK(#REF!,#REF!,0)</f>
        <v>#REF!</v>
      </c>
      <c r="AB50" s="24" t="e">
        <f>RANK(#REF!,#REF!,0)</f>
        <v>#REF!</v>
      </c>
      <c r="AC50" s="24" t="e">
        <f>RANK(#REF!,#REF!,0)</f>
        <v>#REF!</v>
      </c>
      <c r="AD50" s="24" t="e">
        <f>RANK(#REF!,#REF!,0)</f>
        <v>#REF!</v>
      </c>
      <c r="AE50" s="24" t="e">
        <f>RANK(#REF!,#REF!,0)</f>
        <v>#REF!</v>
      </c>
      <c r="AF50" s="24" t="e">
        <f>RANK(#REF!,#REF!,0)</f>
        <v>#REF!</v>
      </c>
      <c r="AG50" s="25"/>
      <c r="AH50" s="26" t="e">
        <f t="shared" si="1"/>
        <v>#REF!</v>
      </c>
      <c r="AJ50" s="36" t="s">
        <v>66</v>
      </c>
      <c r="AK50" s="66">
        <v>90</v>
      </c>
      <c r="AL50" s="29" t="e">
        <f>#REF!</f>
        <v>#REF!</v>
      </c>
      <c r="AM50" s="38" t="e">
        <f>#REF!-#REF!</f>
        <v>#REF!</v>
      </c>
      <c r="AN50" s="38" t="e">
        <f>#REF!-#REF!</f>
        <v>#REF!</v>
      </c>
      <c r="AO50" s="38" t="e">
        <f>#REF!-#REF!</f>
        <v>#REF!</v>
      </c>
      <c r="AP50" s="38" t="e">
        <f>#REF!-#REF!</f>
        <v>#REF!</v>
      </c>
      <c r="AQ50" s="38" t="e">
        <f>#REF!-#REF!</f>
        <v>#REF!</v>
      </c>
      <c r="AR50" s="38" t="e">
        <f>#REF!-#REF!</f>
        <v>#REF!</v>
      </c>
      <c r="AS50" s="38" t="e">
        <f>#REF!-#REF!</f>
        <v>#REF!</v>
      </c>
      <c r="AT50" s="38" t="e">
        <f>#REF!-#REF!</f>
        <v>#REF!</v>
      </c>
      <c r="AU50" s="38" t="e">
        <f>#REF!-#REF!</f>
        <v>#REF!</v>
      </c>
      <c r="AV50" s="38" t="e">
        <f>#REF!-#REF!</f>
        <v>#REF!</v>
      </c>
      <c r="AW50" s="38" t="e">
        <f>#REF!-#REF!</f>
        <v>#REF!</v>
      </c>
      <c r="AX50" s="38" t="e">
        <f>#REF!-#REF!</f>
        <v>#REF!</v>
      </c>
      <c r="AY50" s="67" t="e">
        <f>#REF!</f>
        <v>#REF!</v>
      </c>
      <c r="AZ50" s="25"/>
      <c r="BA50" s="40" t="e">
        <f t="shared" si="5"/>
        <v>#REF!</v>
      </c>
    </row>
    <row r="51" spans="1:53" x14ac:dyDescent="0.25">
      <c r="A51" s="32" t="s">
        <v>67</v>
      </c>
      <c r="B51" s="63">
        <f>VLOOKUP($A51,'[1]Hospitals Historical Data'!$A$1:$AB$53,2,FALSE)</f>
        <v>92</v>
      </c>
      <c r="C51" s="63">
        <f>VLOOKUP($A51,'[1]Hospitals Historical Data'!$A$1:$AB$53,3,FALSE)</f>
        <v>50</v>
      </c>
      <c r="D51" s="63">
        <f>VLOOKUP($A51,'[1]Hospitals Historical Data'!$A$1:$AB$53,4,FALSE)</f>
        <v>46</v>
      </c>
      <c r="E51" s="63">
        <f>VLOOKUP($A51,'[1]Hospitals Historical Data'!$A$1:$AB$53,5,FALSE)</f>
        <v>4</v>
      </c>
      <c r="F51" s="63">
        <f>VLOOKUP($A51,'[1]Hospitals Historical Data'!$A$1:$AB$53,6,FALSE)</f>
        <v>39</v>
      </c>
      <c r="G51" s="63">
        <f>VLOOKUP($A51,'[1]Hospitals Historical Data'!$A$1:$AB$53,7,FALSE)</f>
        <v>3</v>
      </c>
      <c r="H51" s="64">
        <f>VLOOKUP($A51,'[1]Hospitals Historical Data'!$A$1:$AB$53,8,FALSE)</f>
        <v>0.85057471264367812</v>
      </c>
      <c r="I51" s="65">
        <f t="shared" si="0"/>
        <v>4</v>
      </c>
      <c r="J51" s="64">
        <f>VLOOKUP($A51,'[1]Hospitals Historical Data'!$A$1:$AB$53,14,FALSE)</f>
        <v>0.97</v>
      </c>
      <c r="K51" s="64">
        <f>VLOOKUP($A51,'[1]Hospitals Historical Data'!$A$1:$AB$53,20,FALSE)</f>
        <v>1</v>
      </c>
      <c r="L51" s="64">
        <f>VLOOKUP($A51,'[1]Hospitals Historical Data'!$A$1:$AB$53,26,FALSE)</f>
        <v>1</v>
      </c>
      <c r="M51" s="64">
        <f>VLOOKUP($A51,'[1]Hospitals Historical Data'!$A$1:$AB$53,28,FALSE)</f>
        <v>0.96739130434782605</v>
      </c>
      <c r="N51" s="65">
        <f t="shared" si="2"/>
        <v>19</v>
      </c>
      <c r="O51" s="64">
        <f t="shared" si="3"/>
        <v>0.17567567567567574</v>
      </c>
      <c r="P51" s="64">
        <f t="shared" si="4"/>
        <v>-3.2608695652173947E-2</v>
      </c>
      <c r="R51" s="36" t="s">
        <v>68</v>
      </c>
      <c r="S51" s="66">
        <v>49</v>
      </c>
      <c r="T51" s="24" t="e">
        <f>RANK(#REF!,#REF!,0)</f>
        <v>#REF!</v>
      </c>
      <c r="U51" s="24" t="e">
        <f>RANK(#REF!,#REF!,0)</f>
        <v>#REF!</v>
      </c>
      <c r="V51" s="24" t="e">
        <f>RANK(#REF!,#REF!,0)</f>
        <v>#REF!</v>
      </c>
      <c r="W51" s="24" t="e">
        <f>RANK(#REF!,#REF!,0)</f>
        <v>#REF!</v>
      </c>
      <c r="X51" s="24" t="e">
        <f>RANK(#REF!,#REF!,0)</f>
        <v>#REF!</v>
      </c>
      <c r="Y51" s="24" t="e">
        <f>RANK(#REF!,#REF!,0)</f>
        <v>#REF!</v>
      </c>
      <c r="Z51" s="24" t="e">
        <f>RANK(#REF!,#REF!,0)</f>
        <v>#REF!</v>
      </c>
      <c r="AA51" s="24" t="e">
        <f>RANK(#REF!,#REF!,0)</f>
        <v>#REF!</v>
      </c>
      <c r="AB51" s="24" t="e">
        <f>RANK(#REF!,#REF!,0)</f>
        <v>#REF!</v>
      </c>
      <c r="AC51" s="24" t="e">
        <f>RANK(#REF!,#REF!,0)</f>
        <v>#REF!</v>
      </c>
      <c r="AD51" s="24" t="e">
        <f>RANK(#REF!,#REF!,0)</f>
        <v>#REF!</v>
      </c>
      <c r="AE51" s="24" t="e">
        <f>RANK(#REF!,#REF!,0)</f>
        <v>#REF!</v>
      </c>
      <c r="AF51" s="24" t="e">
        <f>RANK(#REF!,#REF!,0)</f>
        <v>#REF!</v>
      </c>
      <c r="AG51" s="25"/>
      <c r="AH51" s="26" t="e">
        <f t="shared" si="1"/>
        <v>#REF!</v>
      </c>
      <c r="AJ51" s="36" t="s">
        <v>67</v>
      </c>
      <c r="AK51" s="66">
        <v>92</v>
      </c>
      <c r="AL51" s="29" t="e">
        <f>#REF!</f>
        <v>#REF!</v>
      </c>
      <c r="AM51" s="38" t="e">
        <f>#REF!-#REF!</f>
        <v>#REF!</v>
      </c>
      <c r="AN51" s="38" t="e">
        <f>#REF!-#REF!</f>
        <v>#REF!</v>
      </c>
      <c r="AO51" s="38" t="e">
        <f>#REF!-#REF!</f>
        <v>#REF!</v>
      </c>
      <c r="AP51" s="38" t="e">
        <f>#REF!-#REF!</f>
        <v>#REF!</v>
      </c>
      <c r="AQ51" s="38" t="e">
        <f>#REF!-#REF!</f>
        <v>#REF!</v>
      </c>
      <c r="AR51" s="38" t="e">
        <f>#REF!-#REF!</f>
        <v>#REF!</v>
      </c>
      <c r="AS51" s="38" t="e">
        <f>#REF!-#REF!</f>
        <v>#REF!</v>
      </c>
      <c r="AT51" s="38" t="e">
        <f>#REF!-#REF!</f>
        <v>#REF!</v>
      </c>
      <c r="AU51" s="38" t="e">
        <f>#REF!-#REF!</f>
        <v>#REF!</v>
      </c>
      <c r="AV51" s="38" t="e">
        <f>#REF!-#REF!</f>
        <v>#REF!</v>
      </c>
      <c r="AW51" s="38" t="e">
        <f>#REF!-#REF!</f>
        <v>#REF!</v>
      </c>
      <c r="AX51" s="38" t="e">
        <f>#REF!-#REF!</f>
        <v>#REF!</v>
      </c>
      <c r="AY51" s="67" t="e">
        <f>#REF!</f>
        <v>#REF!</v>
      </c>
      <c r="AZ51" s="25"/>
      <c r="BA51" s="40" t="e">
        <f t="shared" si="5"/>
        <v>#REF!</v>
      </c>
    </row>
    <row r="52" spans="1:53" x14ac:dyDescent="0.25">
      <c r="A52" s="32" t="s">
        <v>68</v>
      </c>
      <c r="B52" s="63">
        <f>VLOOKUP($A52,'[1]Hospitals Historical Data'!$A$1:$AB$53,2,FALSE)</f>
        <v>48</v>
      </c>
      <c r="C52" s="63">
        <f>VLOOKUP($A52,'[1]Hospitals Historical Data'!$A$1:$AB$53,3,FALSE)</f>
        <v>28</v>
      </c>
      <c r="D52" s="63">
        <f>VLOOKUP($A52,'[1]Hospitals Historical Data'!$A$1:$AB$53,4,FALSE)</f>
        <v>15</v>
      </c>
      <c r="E52" s="63">
        <f>VLOOKUP($A52,'[1]Hospitals Historical Data'!$A$1:$AB$53,5,FALSE)</f>
        <v>13</v>
      </c>
      <c r="F52" s="63">
        <f>VLOOKUP($A52,'[1]Hospitals Historical Data'!$A$1:$AB$53,6,FALSE)</f>
        <v>20</v>
      </c>
      <c r="G52" s="63">
        <f>VLOOKUP($A52,'[1]Hospitals Historical Data'!$A$1:$AB$53,7,FALSE)</f>
        <v>0</v>
      </c>
      <c r="H52" s="64">
        <f>VLOOKUP($A52,'[1]Hospitals Historical Data'!$A$1:$AB$53,8,FALSE)</f>
        <v>0.68627450980392157</v>
      </c>
      <c r="I52" s="65">
        <f t="shared" si="0"/>
        <v>21</v>
      </c>
      <c r="J52" s="64">
        <f>VLOOKUP($A52,'[1]Hospitals Historical Data'!$A$1:$AB$53,14,FALSE)</f>
        <v>0.8</v>
      </c>
      <c r="K52" s="64">
        <f>VLOOKUP($A52,'[1]Hospitals Historical Data'!$A$1:$AB$53,20,FALSE)</f>
        <v>0.88</v>
      </c>
      <c r="L52" s="64">
        <f>VLOOKUP($A52,'[1]Hospitals Historical Data'!$A$1:$AB$53,26,FALSE)</f>
        <v>0.88</v>
      </c>
      <c r="M52" s="64">
        <f>VLOOKUP($A52,'[1]Hospitals Historical Data'!$A$1:$AB$53,28,FALSE)</f>
        <v>0.9375</v>
      </c>
      <c r="N52" s="65">
        <f t="shared" si="2"/>
        <v>33</v>
      </c>
      <c r="O52" s="64">
        <f t="shared" si="3"/>
        <v>0.28228571428571431</v>
      </c>
      <c r="P52" s="64">
        <f t="shared" si="4"/>
        <v>6.5340909090909088E-2</v>
      </c>
      <c r="R52" s="36" t="s">
        <v>69</v>
      </c>
      <c r="S52" s="66">
        <v>126</v>
      </c>
      <c r="T52" s="24" t="e">
        <f>RANK(#REF!,#REF!,0)</f>
        <v>#REF!</v>
      </c>
      <c r="U52" s="24" t="e">
        <f>RANK(#REF!,#REF!,0)</f>
        <v>#REF!</v>
      </c>
      <c r="V52" s="24" t="e">
        <f>RANK(#REF!,#REF!,0)</f>
        <v>#REF!</v>
      </c>
      <c r="W52" s="24" t="e">
        <f>RANK(#REF!,#REF!,0)</f>
        <v>#REF!</v>
      </c>
      <c r="X52" s="24" t="e">
        <f>RANK(#REF!,#REF!,0)</f>
        <v>#REF!</v>
      </c>
      <c r="Y52" s="24" t="e">
        <f>RANK(#REF!,#REF!,0)</f>
        <v>#REF!</v>
      </c>
      <c r="Z52" s="24" t="e">
        <f>RANK(#REF!,#REF!,0)</f>
        <v>#REF!</v>
      </c>
      <c r="AA52" s="24" t="e">
        <f>RANK(#REF!,#REF!,0)</f>
        <v>#REF!</v>
      </c>
      <c r="AB52" s="24" t="e">
        <f>RANK(#REF!,#REF!,0)</f>
        <v>#REF!</v>
      </c>
      <c r="AC52" s="24" t="e">
        <f>RANK(#REF!,#REF!,0)</f>
        <v>#REF!</v>
      </c>
      <c r="AD52" s="24" t="e">
        <f>RANK(#REF!,#REF!,0)</f>
        <v>#REF!</v>
      </c>
      <c r="AE52" s="24" t="e">
        <f>RANK(#REF!,#REF!,0)</f>
        <v>#REF!</v>
      </c>
      <c r="AF52" s="24" t="e">
        <f>RANK(#REF!,#REF!,0)</f>
        <v>#REF!</v>
      </c>
      <c r="AG52" s="25"/>
      <c r="AH52" s="26" t="e">
        <f t="shared" si="1"/>
        <v>#REF!</v>
      </c>
      <c r="AJ52" s="36" t="s">
        <v>68</v>
      </c>
      <c r="AK52" s="66">
        <v>49</v>
      </c>
      <c r="AL52" s="29" t="e">
        <f>#REF!</f>
        <v>#REF!</v>
      </c>
      <c r="AM52" s="38" t="e">
        <f>#REF!-#REF!</f>
        <v>#REF!</v>
      </c>
      <c r="AN52" s="38" t="e">
        <f>#REF!-#REF!</f>
        <v>#REF!</v>
      </c>
      <c r="AO52" s="38" t="e">
        <f>#REF!-#REF!</f>
        <v>#REF!</v>
      </c>
      <c r="AP52" s="38" t="e">
        <f>#REF!-#REF!</f>
        <v>#REF!</v>
      </c>
      <c r="AQ52" s="38" t="e">
        <f>#REF!-#REF!</f>
        <v>#REF!</v>
      </c>
      <c r="AR52" s="38" t="e">
        <f>#REF!-#REF!</f>
        <v>#REF!</v>
      </c>
      <c r="AS52" s="38" t="e">
        <f>#REF!-#REF!</f>
        <v>#REF!</v>
      </c>
      <c r="AT52" s="38" t="e">
        <f>#REF!-#REF!</f>
        <v>#REF!</v>
      </c>
      <c r="AU52" s="38" t="e">
        <f>#REF!-#REF!</f>
        <v>#REF!</v>
      </c>
      <c r="AV52" s="38" t="e">
        <f>#REF!-#REF!</f>
        <v>#REF!</v>
      </c>
      <c r="AW52" s="38" t="e">
        <f>#REF!-#REF!</f>
        <v>#REF!</v>
      </c>
      <c r="AX52" s="38" t="e">
        <f>#REF!-#REF!</f>
        <v>#REF!</v>
      </c>
      <c r="AY52" s="67" t="e">
        <f>#REF!</f>
        <v>#REF!</v>
      </c>
      <c r="AZ52" s="25"/>
      <c r="BA52" s="40" t="e">
        <f t="shared" si="5"/>
        <v>#REF!</v>
      </c>
    </row>
    <row r="53" spans="1:53" x14ac:dyDescent="0.25">
      <c r="A53" s="32" t="s">
        <v>69</v>
      </c>
      <c r="B53" s="63">
        <f>VLOOKUP($A53,'[1]Hospitals Historical Data'!$A$1:$AB$53,2,FALSE)</f>
        <v>126</v>
      </c>
      <c r="C53" s="63">
        <f>VLOOKUP($A53,'[1]Hospitals Historical Data'!$A$1:$AB$53,3,FALSE)</f>
        <v>66</v>
      </c>
      <c r="D53" s="63">
        <f>VLOOKUP($A53,'[1]Hospitals Historical Data'!$A$1:$AB$53,4,FALSE)</f>
        <v>50</v>
      </c>
      <c r="E53" s="63">
        <f>VLOOKUP($A53,'[1]Hospitals Historical Data'!$A$1:$AB$53,5,FALSE)</f>
        <v>16</v>
      </c>
      <c r="F53" s="63">
        <f>VLOOKUP($A53,'[1]Hospitals Historical Data'!$A$1:$AB$53,6,FALSE)</f>
        <v>58</v>
      </c>
      <c r="G53" s="63">
        <f>VLOOKUP($A53,'[1]Hospitals Historical Data'!$A$1:$AB$53,7,FALSE)</f>
        <v>2</v>
      </c>
      <c r="H53" s="64">
        <f>VLOOKUP($A53,'[1]Hospitals Historical Data'!$A$1:$AB$53,8,FALSE)</f>
        <v>0.83870967741935487</v>
      </c>
      <c r="I53" s="65">
        <f t="shared" si="0"/>
        <v>7</v>
      </c>
      <c r="J53" s="64">
        <f>VLOOKUP($A53,'[1]Hospitals Historical Data'!$A$1:$AB$53,14,FALSE)</f>
        <v>0.95</v>
      </c>
      <c r="K53" s="64">
        <f>VLOOKUP($A53,'[1]Hospitals Historical Data'!$A$1:$AB$53,20,FALSE)</f>
        <v>0.98</v>
      </c>
      <c r="L53" s="64">
        <f>VLOOKUP($A53,'[1]Hospitals Historical Data'!$A$1:$AB$53,26,FALSE)</f>
        <v>0.99</v>
      </c>
      <c r="M53" s="64">
        <f>VLOOKUP($A53,'[1]Hospitals Historical Data'!$A$1:$AB$53,28,FALSE)</f>
        <v>0.99206349206349209</v>
      </c>
      <c r="N53" s="65">
        <f t="shared" si="2"/>
        <v>7</v>
      </c>
      <c r="O53" s="64">
        <f t="shared" si="3"/>
        <v>0.16846153846153838</v>
      </c>
      <c r="P53" s="64">
        <f t="shared" si="4"/>
        <v>1.2309685779073581E-2</v>
      </c>
      <c r="R53" s="36" t="s">
        <v>70</v>
      </c>
      <c r="S53" s="66">
        <v>27</v>
      </c>
      <c r="T53" s="24" t="e">
        <f>RANK(#REF!,#REF!,0)</f>
        <v>#REF!</v>
      </c>
      <c r="U53" s="24" t="e">
        <f>RANK(#REF!,#REF!,0)</f>
        <v>#REF!</v>
      </c>
      <c r="V53" s="24" t="e">
        <f>RANK(#REF!,#REF!,0)</f>
        <v>#REF!</v>
      </c>
      <c r="W53" s="24" t="e">
        <f>RANK(#REF!,#REF!,0)</f>
        <v>#REF!</v>
      </c>
      <c r="X53" s="24" t="e">
        <f>RANK(#REF!,#REF!,0)</f>
        <v>#REF!</v>
      </c>
      <c r="Y53" s="24" t="e">
        <f>RANK(#REF!,#REF!,0)</f>
        <v>#REF!</v>
      </c>
      <c r="Z53" s="24" t="e">
        <f>RANK(#REF!,#REF!,0)</f>
        <v>#REF!</v>
      </c>
      <c r="AA53" s="24" t="e">
        <f>RANK(#REF!,#REF!,0)</f>
        <v>#REF!</v>
      </c>
      <c r="AB53" s="24" t="e">
        <f>RANK(#REF!,#REF!,0)</f>
        <v>#REF!</v>
      </c>
      <c r="AC53" s="24" t="e">
        <f>RANK(#REF!,#REF!,0)</f>
        <v>#REF!</v>
      </c>
      <c r="AD53" s="24" t="e">
        <f>RANK(#REF!,#REF!,0)</f>
        <v>#REF!</v>
      </c>
      <c r="AE53" s="24" t="e">
        <f>RANK(#REF!,#REF!,0)</f>
        <v>#REF!</v>
      </c>
      <c r="AF53" s="24" t="e">
        <f>RANK(#REF!,#REF!,0)</f>
        <v>#REF!</v>
      </c>
      <c r="AG53" s="41"/>
      <c r="AH53" s="26" t="e">
        <f t="shared" si="1"/>
        <v>#REF!</v>
      </c>
      <c r="AJ53" s="36" t="s">
        <v>69</v>
      </c>
      <c r="AK53" s="66">
        <v>126</v>
      </c>
      <c r="AL53" s="29" t="e">
        <f>#REF!</f>
        <v>#REF!</v>
      </c>
      <c r="AM53" s="38" t="e">
        <f>#REF!-#REF!</f>
        <v>#REF!</v>
      </c>
      <c r="AN53" s="38" t="e">
        <f>#REF!-#REF!</f>
        <v>#REF!</v>
      </c>
      <c r="AO53" s="38" t="e">
        <f>#REF!-#REF!</f>
        <v>#REF!</v>
      </c>
      <c r="AP53" s="38" t="e">
        <f>#REF!-#REF!</f>
        <v>#REF!</v>
      </c>
      <c r="AQ53" s="38" t="e">
        <f>#REF!-#REF!</f>
        <v>#REF!</v>
      </c>
      <c r="AR53" s="38" t="e">
        <f>#REF!-#REF!</f>
        <v>#REF!</v>
      </c>
      <c r="AS53" s="38" t="e">
        <f>#REF!-#REF!</f>
        <v>#REF!</v>
      </c>
      <c r="AT53" s="38" t="e">
        <f>#REF!-#REF!</f>
        <v>#REF!</v>
      </c>
      <c r="AU53" s="38" t="e">
        <f>#REF!-#REF!</f>
        <v>#REF!</v>
      </c>
      <c r="AV53" s="38" t="e">
        <f>#REF!-#REF!</f>
        <v>#REF!</v>
      </c>
      <c r="AW53" s="38" t="e">
        <f>#REF!-#REF!</f>
        <v>#REF!</v>
      </c>
      <c r="AX53" s="38" t="e">
        <f>#REF!-#REF!</f>
        <v>#REF!</v>
      </c>
      <c r="AY53" s="67" t="e">
        <f>#REF!</f>
        <v>#REF!</v>
      </c>
      <c r="AZ53" s="25"/>
      <c r="BA53" s="40" t="e">
        <f t="shared" si="5"/>
        <v>#REF!</v>
      </c>
    </row>
    <row r="54" spans="1:53" x14ac:dyDescent="0.25">
      <c r="A54" s="32" t="s">
        <v>70</v>
      </c>
      <c r="B54" s="63">
        <f>VLOOKUP($A54,'[1]Hospitals Historical Data'!$A$1:$AB$53,2,FALSE)</f>
        <v>26</v>
      </c>
      <c r="C54" s="63">
        <f>VLOOKUP($A54,'[1]Hospitals Historical Data'!$A$1:$AB$53,3,FALSE)</f>
        <v>10</v>
      </c>
      <c r="D54" s="63">
        <f>VLOOKUP($A54,'[1]Hospitals Historical Data'!$A$1:$AB$53,4,FALSE)</f>
        <v>3</v>
      </c>
      <c r="E54" s="63">
        <f>VLOOKUP($A54,'[1]Hospitals Historical Data'!$A$1:$AB$53,5,FALSE)</f>
        <v>7</v>
      </c>
      <c r="F54" s="63">
        <f>VLOOKUP($A54,'[1]Hospitals Historical Data'!$A$1:$AB$53,6,FALSE)</f>
        <v>16</v>
      </c>
      <c r="G54" s="63">
        <f>VLOOKUP($A54,'[1]Hospitals Historical Data'!$A$1:$AB$53,7,FALSE)</f>
        <v>0</v>
      </c>
      <c r="H54" s="64">
        <f>VLOOKUP($A54,'[1]Hospitals Historical Data'!$A$1:$AB$53,8,FALSE)</f>
        <v>0.55555555555555558</v>
      </c>
      <c r="I54" s="65">
        <f t="shared" si="0"/>
        <v>37</v>
      </c>
      <c r="J54" s="64">
        <f>VLOOKUP($A54,'[1]Hospitals Historical Data'!$A$1:$AB$53,14,FALSE)</f>
        <v>0.7</v>
      </c>
      <c r="K54" s="64">
        <f>VLOOKUP($A54,'[1]Hospitals Historical Data'!$A$1:$AB$53,20,FALSE)</f>
        <v>0.89</v>
      </c>
      <c r="L54" s="64">
        <f>VLOOKUP($A54,'[1]Hospitals Historical Data'!$A$1:$AB$53,26,FALSE)</f>
        <v>0.93</v>
      </c>
      <c r="M54" s="64">
        <f>VLOOKUP($A54,'[1]Hospitals Historical Data'!$A$1:$AB$53,28,FALSE)</f>
        <v>1</v>
      </c>
      <c r="N54" s="65">
        <f t="shared" si="2"/>
        <v>1</v>
      </c>
      <c r="O54" s="64">
        <f t="shared" si="3"/>
        <v>0.60199999999999998</v>
      </c>
      <c r="P54" s="64">
        <f t="shared" si="4"/>
        <v>0.12359550561797751</v>
      </c>
      <c r="R54" s="42"/>
      <c r="S54" s="43"/>
      <c r="T54" s="43"/>
      <c r="U54" s="43"/>
      <c r="V54" s="43"/>
      <c r="W54" s="43"/>
      <c r="X54" s="43"/>
      <c r="Y54" s="43"/>
      <c r="Z54" s="43"/>
      <c r="AA54" s="43"/>
      <c r="AB54" s="43"/>
      <c r="AC54" s="43"/>
      <c r="AD54" s="43"/>
      <c r="AE54" s="43"/>
      <c r="AF54" s="43"/>
      <c r="AG54" s="43"/>
      <c r="AH54" s="44"/>
      <c r="AJ54" s="36" t="s">
        <v>70</v>
      </c>
      <c r="AK54" s="66">
        <v>27</v>
      </c>
      <c r="AL54" s="29" t="e">
        <f>#REF!</f>
        <v>#REF!</v>
      </c>
      <c r="AM54" s="38" t="e">
        <f>#REF!-#REF!</f>
        <v>#REF!</v>
      </c>
      <c r="AN54" s="38" t="e">
        <f>#REF!-#REF!</f>
        <v>#REF!</v>
      </c>
      <c r="AO54" s="38" t="e">
        <f>#REF!-#REF!</f>
        <v>#REF!</v>
      </c>
      <c r="AP54" s="38" t="e">
        <f>#REF!-#REF!</f>
        <v>#REF!</v>
      </c>
      <c r="AQ54" s="38" t="e">
        <f>#REF!-#REF!</f>
        <v>#REF!</v>
      </c>
      <c r="AR54" s="38" t="e">
        <f>#REF!-#REF!</f>
        <v>#REF!</v>
      </c>
      <c r="AS54" s="38" t="e">
        <f>#REF!-#REF!</f>
        <v>#REF!</v>
      </c>
      <c r="AT54" s="38" t="e">
        <f>#REF!-#REF!</f>
        <v>#REF!</v>
      </c>
      <c r="AU54" s="38" t="e">
        <f>#REF!-#REF!</f>
        <v>#REF!</v>
      </c>
      <c r="AV54" s="38" t="e">
        <f>#REF!-#REF!</f>
        <v>#REF!</v>
      </c>
      <c r="AW54" s="38" t="e">
        <f>#REF!-#REF!</f>
        <v>#REF!</v>
      </c>
      <c r="AX54" s="38" t="e">
        <f>#REF!-#REF!</f>
        <v>#REF!</v>
      </c>
      <c r="AY54" s="67" t="e">
        <f>#REF!</f>
        <v>#REF!</v>
      </c>
      <c r="AZ54" s="41"/>
      <c r="BA54" s="40" t="e">
        <f t="shared" si="5"/>
        <v>#REF!</v>
      </c>
    </row>
    <row r="55" spans="1:53" ht="16.5" customHeight="1" thickBot="1" x14ac:dyDescent="0.3">
      <c r="A55" s="45" t="s">
        <v>71</v>
      </c>
      <c r="B55" s="46"/>
      <c r="C55" s="46"/>
      <c r="D55" s="46"/>
      <c r="E55" s="46"/>
      <c r="F55" s="46"/>
      <c r="G55" s="46"/>
      <c r="H55" s="46"/>
      <c r="I55" s="46"/>
      <c r="J55" s="46"/>
      <c r="K55" s="46"/>
      <c r="L55" s="46"/>
      <c r="M55" s="46"/>
      <c r="N55" s="46"/>
      <c r="O55" s="46"/>
      <c r="P55" s="47"/>
      <c r="R55" s="45" t="s">
        <v>71</v>
      </c>
      <c r="S55" s="46"/>
      <c r="T55" s="46"/>
      <c r="U55" s="46"/>
      <c r="V55" s="46"/>
      <c r="W55" s="46"/>
      <c r="X55" s="46"/>
      <c r="Y55" s="46"/>
      <c r="Z55" s="46"/>
      <c r="AA55" s="46"/>
      <c r="AB55" s="46"/>
      <c r="AC55" s="46"/>
      <c r="AD55" s="46"/>
      <c r="AE55" s="46"/>
      <c r="AF55" s="46"/>
      <c r="AG55" s="46"/>
      <c r="AH55" s="47"/>
      <c r="AJ55" s="45" t="s">
        <v>71</v>
      </c>
      <c r="AK55" s="46"/>
      <c r="AL55" s="46"/>
      <c r="AM55" s="46"/>
      <c r="AN55" s="46"/>
      <c r="AO55" s="46"/>
      <c r="AP55" s="46"/>
      <c r="AQ55" s="46"/>
      <c r="AR55" s="46"/>
      <c r="AS55" s="46"/>
      <c r="AT55" s="46"/>
      <c r="AU55" s="46"/>
      <c r="AV55" s="46"/>
      <c r="AW55" s="46"/>
      <c r="AX55" s="46"/>
      <c r="AY55" s="46"/>
      <c r="AZ55" s="46"/>
      <c r="BA55" s="47"/>
    </row>
    <row r="56" spans="1:53" ht="63" customHeight="1" thickTop="1" x14ac:dyDescent="0.25">
      <c r="A56" s="68" t="s">
        <v>89</v>
      </c>
      <c r="B56" s="69"/>
      <c r="C56" s="69"/>
      <c r="D56" s="69"/>
      <c r="E56" s="69"/>
      <c r="F56" s="69"/>
      <c r="G56" s="69"/>
      <c r="H56" s="69"/>
      <c r="I56" s="69"/>
      <c r="J56" s="69"/>
      <c r="K56" s="69"/>
      <c r="L56" s="69"/>
      <c r="M56" s="69"/>
      <c r="N56" s="69"/>
      <c r="O56" s="69"/>
      <c r="P56" s="69"/>
      <c r="R56" s="49" t="s">
        <v>90</v>
      </c>
      <c r="S56" s="49"/>
      <c r="T56" s="49"/>
      <c r="U56" s="49"/>
      <c r="V56" s="49"/>
      <c r="W56" s="49"/>
      <c r="X56" s="49"/>
      <c r="Y56" s="49"/>
      <c r="Z56" s="49"/>
      <c r="AA56" s="49"/>
      <c r="AB56" s="49"/>
      <c r="AC56" s="49"/>
      <c r="AD56" s="49"/>
      <c r="AE56" s="49"/>
      <c r="AF56" s="49"/>
      <c r="AG56" s="49"/>
      <c r="AH56" s="49"/>
      <c r="AJ56" s="49" t="s">
        <v>91</v>
      </c>
      <c r="AK56" s="49"/>
      <c r="AL56" s="49"/>
      <c r="AM56" s="49"/>
      <c r="AN56" s="49"/>
      <c r="AO56" s="49"/>
      <c r="AP56" s="49"/>
      <c r="AQ56" s="49"/>
      <c r="AR56" s="49"/>
      <c r="AS56" s="49"/>
      <c r="AT56" s="49"/>
      <c r="AU56" s="49"/>
      <c r="AV56" s="49"/>
      <c r="AW56" s="49"/>
      <c r="AX56" s="49"/>
      <c r="AY56" s="49"/>
      <c r="AZ56" s="49"/>
      <c r="BA56" s="49"/>
    </row>
    <row r="57" spans="1:53" x14ac:dyDescent="0.25">
      <c r="A57" s="70"/>
      <c r="B57" s="71"/>
      <c r="C57" s="71"/>
      <c r="D57" s="71"/>
      <c r="E57" s="71"/>
      <c r="F57" s="71"/>
      <c r="G57" s="71"/>
      <c r="H57" s="71"/>
      <c r="I57" s="71"/>
      <c r="J57" s="71"/>
      <c r="K57" s="71"/>
      <c r="L57" s="71"/>
      <c r="M57" s="71"/>
      <c r="N57" s="71"/>
      <c r="O57" s="71"/>
      <c r="P57" s="71"/>
    </row>
    <row r="58" spans="1:53" x14ac:dyDescent="0.25">
      <c r="A58" s="50"/>
      <c r="B58" s="50"/>
      <c r="C58" s="50"/>
      <c r="D58" s="50"/>
      <c r="E58" s="50"/>
      <c r="F58" s="50"/>
      <c r="G58" s="50"/>
      <c r="H58" s="50"/>
      <c r="I58" s="50"/>
      <c r="J58" s="50"/>
      <c r="K58" s="50"/>
      <c r="L58" s="50"/>
      <c r="M58" s="50"/>
      <c r="N58" s="50"/>
      <c r="O58" s="50"/>
      <c r="P58" s="50"/>
    </row>
  </sheetData>
  <mergeCells count="8">
    <mergeCell ref="A57:P57"/>
    <mergeCell ref="A58:P58"/>
    <mergeCell ref="A1:P1"/>
    <mergeCell ref="R1:AH1"/>
    <mergeCell ref="AJ1:BA1"/>
    <mergeCell ref="A56:P56"/>
    <mergeCell ref="R56:AH56"/>
    <mergeCell ref="AJ56:BA56"/>
  </mergeCells>
  <conditionalFormatting sqref="H4:H54">
    <cfRule type="colorScale" priority="13">
      <colorScale>
        <cfvo type="min"/>
        <cfvo type="percentile" val="50"/>
        <cfvo type="max"/>
        <color rgb="FFF8696B"/>
        <color rgb="FFFFEB84"/>
        <color rgb="FF63BE7B"/>
      </colorScale>
    </cfRule>
  </conditionalFormatting>
  <conditionalFormatting sqref="H4:H54">
    <cfRule type="colorScale" priority="15">
      <colorScale>
        <cfvo type="min"/>
        <cfvo type="percentile" val="50"/>
        <cfvo type="max"/>
        <color rgb="FF63BE7B"/>
        <color rgb="FFFFEB84"/>
        <color rgb="FFF8696B"/>
      </colorScale>
    </cfRule>
  </conditionalFormatting>
  <conditionalFormatting sqref="J4:M54">
    <cfRule type="colorScale" priority="14">
      <colorScale>
        <cfvo type="min"/>
        <cfvo type="percentile" val="50"/>
        <cfvo type="max"/>
        <color rgb="FF63BE7B"/>
        <color rgb="FFFFEB84"/>
        <color rgb="FFF8696B"/>
      </colorScale>
    </cfRule>
  </conditionalFormatting>
  <conditionalFormatting sqref="J4:M54">
    <cfRule type="colorScale" priority="12">
      <colorScale>
        <cfvo type="min"/>
        <cfvo type="percentile" val="50"/>
        <cfvo type="max"/>
        <color rgb="FFF8696B"/>
        <color rgb="FFFFEB84"/>
        <color rgb="FF63BE7B"/>
      </colorScale>
    </cfRule>
  </conditionalFormatting>
  <conditionalFormatting sqref="H4:H54">
    <cfRule type="colorScale" priority="11">
      <colorScale>
        <cfvo type="min"/>
        <cfvo type="percentile" val="50"/>
        <cfvo type="max"/>
        <color rgb="FFF8696B"/>
        <color rgb="FFFFEB84"/>
        <color rgb="FF63BE7B"/>
      </colorScale>
    </cfRule>
  </conditionalFormatting>
  <conditionalFormatting sqref="J4:M54">
    <cfRule type="colorScale" priority="10">
      <colorScale>
        <cfvo type="min"/>
        <cfvo type="percentile" val="50"/>
        <cfvo type="max"/>
        <color rgb="FFF8696B"/>
        <color rgb="FFFFEB84"/>
        <color rgb="FF63BE7B"/>
      </colorScale>
    </cfRule>
  </conditionalFormatting>
  <conditionalFormatting sqref="J4:M54">
    <cfRule type="colorScale" priority="9">
      <colorScale>
        <cfvo type="min"/>
        <cfvo type="percentile" val="50"/>
        <cfvo type="max"/>
        <color rgb="FFF8696B"/>
        <color rgb="FFFFEB84"/>
        <color rgb="FF63BE7B"/>
      </colorScale>
    </cfRule>
  </conditionalFormatting>
  <conditionalFormatting sqref="K4:K54">
    <cfRule type="colorScale" priority="8">
      <colorScale>
        <cfvo type="min"/>
        <cfvo type="percentile" val="50"/>
        <cfvo type="max"/>
        <color rgb="FFF8696B"/>
        <color rgb="FFFFEB84"/>
        <color rgb="FF63BE7B"/>
      </colorScale>
    </cfRule>
  </conditionalFormatting>
  <conditionalFormatting sqref="L4:L54">
    <cfRule type="colorScale" priority="7">
      <colorScale>
        <cfvo type="min"/>
        <cfvo type="percentile" val="50"/>
        <cfvo type="max"/>
        <color rgb="FFF8696B"/>
        <color rgb="FFFFEB84"/>
        <color rgb="FF63BE7B"/>
      </colorScale>
    </cfRule>
  </conditionalFormatting>
  <conditionalFormatting sqref="M4:M54">
    <cfRule type="colorScale" priority="6">
      <colorScale>
        <cfvo type="min"/>
        <cfvo type="percentile" val="50"/>
        <cfvo type="max"/>
        <color rgb="FFF8696B"/>
        <color rgb="FFFFEB84"/>
        <color rgb="FF63BE7B"/>
      </colorScale>
    </cfRule>
  </conditionalFormatting>
  <conditionalFormatting sqref="O4:P54">
    <cfRule type="colorScale" priority="5">
      <colorScale>
        <cfvo type="min"/>
        <cfvo type="percentile" val="50"/>
        <cfvo type="max"/>
        <color rgb="FF63BE7B"/>
        <color rgb="FFFFEB84"/>
        <color rgb="FFF8696B"/>
      </colorScale>
    </cfRule>
  </conditionalFormatting>
  <conditionalFormatting sqref="O4:P54">
    <cfRule type="colorScale" priority="4">
      <colorScale>
        <cfvo type="min"/>
        <cfvo type="percentile" val="50"/>
        <cfvo type="max"/>
        <color rgb="FFF8696B"/>
        <color rgb="FFFFEB84"/>
        <color rgb="FF63BE7B"/>
      </colorScale>
    </cfRule>
  </conditionalFormatting>
  <conditionalFormatting sqref="O4:P54">
    <cfRule type="colorScale" priority="3">
      <colorScale>
        <cfvo type="min"/>
        <cfvo type="percentile" val="50"/>
        <cfvo type="max"/>
        <color rgb="FFF8696B"/>
        <color rgb="FFFFEB84"/>
        <color rgb="FF63BE7B"/>
      </colorScale>
    </cfRule>
  </conditionalFormatting>
  <conditionalFormatting sqref="O4:O54">
    <cfRule type="colorScale" priority="2">
      <colorScale>
        <cfvo type="min"/>
        <cfvo type="percentile" val="50"/>
        <cfvo type="max"/>
        <color rgb="FFF8696B"/>
        <color rgb="FFFFEB84"/>
        <color rgb="FF63BE7B"/>
      </colorScale>
    </cfRule>
  </conditionalFormatting>
  <conditionalFormatting sqref="P4:P54">
    <cfRule type="colorScale" priority="1">
      <colorScale>
        <cfvo type="min"/>
        <cfvo type="percentile" val="50"/>
        <cfvo type="max"/>
        <color rgb="FFF8696B"/>
        <color rgb="FFFFEB84"/>
        <color rgb="FF63BE7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Health Professionals Scorecard</vt:lpstr>
      <vt:lpstr>Hospitals Scorecard</vt:lpstr>
    </vt:vector>
  </TitlesOfParts>
  <Company>DHHS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DHHS</dc:creator>
  <cp:lastModifiedBy>DHHS</cp:lastModifiedBy>
  <dcterms:created xsi:type="dcterms:W3CDTF">2015-02-24T21:45:45Z</dcterms:created>
  <dcterms:modified xsi:type="dcterms:W3CDTF">2015-02-25T15:45:45Z</dcterms:modified>
</cp:coreProperties>
</file>