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20955" windowHeight="12270"/>
  </bookViews>
  <sheets>
    <sheet name="2013-06" sheetId="1" r:id="rId1"/>
    <sheet name="Measure Definition" sheetId="2" r:id="rId2"/>
    <sheet name="BW Time Series - MD PA NP Share" sheetId="3" r:id="rId3"/>
    <sheet name="BW Time Series -Hospitals Share" sheetId="4" r:id="rId4"/>
    <sheet name="C Time Series - MD PA NP Share" sheetId="5" r:id="rId5"/>
    <sheet name="C Time Series -Hospitals Share" sheetId="6" r:id="rId6"/>
  </sheets>
  <definedNames>
    <definedName name="_xlnm.Print_Titles" localSheetId="0">'2013-06'!$A:$A,'2013-06'!$1:$4</definedName>
  </definedNames>
  <calcPr calcId="125725"/>
</workbook>
</file>

<file path=xl/calcChain.xml><?xml version="1.0" encoding="utf-8"?>
<calcChain xmlns="http://schemas.openxmlformats.org/spreadsheetml/2006/main">
  <c r="AH65" i="5"/>
  <c r="AG65"/>
  <c r="AX67"/>
  <c r="AX68"/>
  <c r="AX69"/>
  <c r="AX70"/>
  <c r="AX71"/>
  <c r="AX72"/>
  <c r="AX73"/>
  <c r="AX74"/>
  <c r="AX76"/>
  <c r="AX77"/>
  <c r="AX78"/>
  <c r="AX79"/>
  <c r="AX80"/>
  <c r="AX81"/>
  <c r="AX82"/>
  <c r="AX83"/>
  <c r="AX84"/>
  <c r="AX85"/>
  <c r="AX86"/>
  <c r="AX87"/>
  <c r="AX88"/>
  <c r="AX89"/>
  <c r="AX90"/>
  <c r="AX91"/>
  <c r="AX92"/>
  <c r="AX93"/>
  <c r="AX94"/>
  <c r="AX95"/>
  <c r="AX96"/>
  <c r="AX98"/>
  <c r="AX99"/>
  <c r="AX100"/>
  <c r="AX101"/>
  <c r="AX102"/>
  <c r="AX103"/>
  <c r="AX104"/>
  <c r="AX105"/>
  <c r="AX107"/>
  <c r="AX108"/>
  <c r="AX109"/>
  <c r="AX110"/>
  <c r="AX111"/>
  <c r="AX112"/>
  <c r="AX113"/>
  <c r="AX114"/>
  <c r="AX115"/>
  <c r="AX116"/>
  <c r="AX117"/>
  <c r="AW68"/>
  <c r="AW69"/>
  <c r="AW70"/>
  <c r="AW71"/>
  <c r="AW72"/>
  <c r="AW73"/>
  <c r="AW74"/>
  <c r="AW76"/>
  <c r="AW77"/>
  <c r="AW78"/>
  <c r="AW79"/>
  <c r="AW80"/>
  <c r="AW81"/>
  <c r="AW82"/>
  <c r="AW83"/>
  <c r="AW84"/>
  <c r="AW85"/>
  <c r="AW86"/>
  <c r="AW87"/>
  <c r="AW88"/>
  <c r="AW89"/>
  <c r="AW90"/>
  <c r="AW91"/>
  <c r="AW92"/>
  <c r="AW93"/>
  <c r="AW94"/>
  <c r="AW95"/>
  <c r="AW96"/>
  <c r="AW98"/>
  <c r="AW99"/>
  <c r="AW100"/>
  <c r="AW101"/>
  <c r="AW102"/>
  <c r="AW103"/>
  <c r="AW104"/>
  <c r="AW105"/>
  <c r="AW107"/>
  <c r="AW108"/>
  <c r="AW109"/>
  <c r="AW110"/>
  <c r="AW111"/>
  <c r="AW112"/>
  <c r="AW113"/>
  <c r="AW114"/>
  <c r="AW115"/>
  <c r="AW116"/>
  <c r="AW117"/>
  <c r="AW67"/>
  <c r="Q66"/>
  <c r="Q65"/>
  <c r="P65"/>
  <c r="P66" s="1"/>
  <c r="Q4"/>
  <c r="Q5" s="1"/>
  <c r="P4"/>
  <c r="P5" s="1"/>
  <c r="AX6"/>
  <c r="AX7"/>
  <c r="AX8"/>
  <c r="AX9"/>
  <c r="AX10"/>
  <c r="AX11"/>
  <c r="AX12"/>
  <c r="AX13"/>
  <c r="AX14"/>
  <c r="AX15"/>
  <c r="AX16"/>
  <c r="AX17"/>
  <c r="AX18"/>
  <c r="AX19"/>
  <c r="AX20"/>
  <c r="AX21"/>
  <c r="AX22"/>
  <c r="AX23"/>
  <c r="AX24"/>
  <c r="AX25"/>
  <c r="AX26"/>
  <c r="AX27"/>
  <c r="AX28"/>
  <c r="AX29"/>
  <c r="AX30"/>
  <c r="AX31"/>
  <c r="AX32"/>
  <c r="AX33"/>
  <c r="AX34"/>
  <c r="AX35"/>
  <c r="AX36"/>
  <c r="AX37"/>
  <c r="AX38"/>
  <c r="AX39"/>
  <c r="AX40"/>
  <c r="AX41"/>
  <c r="AX42"/>
  <c r="AX43"/>
  <c r="AX44"/>
  <c r="AX45"/>
  <c r="AX46"/>
  <c r="AX47"/>
  <c r="AX48"/>
  <c r="AX49"/>
  <c r="AX50"/>
  <c r="AX51"/>
  <c r="AX52"/>
  <c r="AX53"/>
  <c r="AX54"/>
  <c r="AX55"/>
  <c r="AX56"/>
  <c r="AW7"/>
  <c r="AW8"/>
  <c r="AW9"/>
  <c r="AW10"/>
  <c r="AW11"/>
  <c r="AW12"/>
  <c r="AW13"/>
  <c r="AW14"/>
  <c r="AW15"/>
  <c r="AW16"/>
  <c r="AW17"/>
  <c r="AW18"/>
  <c r="AW19"/>
  <c r="AW20"/>
  <c r="AW21"/>
  <c r="AW22"/>
  <c r="AW23"/>
  <c r="AW24"/>
  <c r="AW25"/>
  <c r="AW26"/>
  <c r="AW27"/>
  <c r="AW28"/>
  <c r="AW29"/>
  <c r="AW30"/>
  <c r="AW31"/>
  <c r="AW32"/>
  <c r="AW33"/>
  <c r="AW34"/>
  <c r="AW35"/>
  <c r="AW36"/>
  <c r="AW37"/>
  <c r="AW38"/>
  <c r="AW39"/>
  <c r="AW40"/>
  <c r="AW41"/>
  <c r="AW42"/>
  <c r="AW43"/>
  <c r="AW44"/>
  <c r="AW45"/>
  <c r="AW46"/>
  <c r="AW47"/>
  <c r="AW48"/>
  <c r="AW49"/>
  <c r="AW50"/>
  <c r="AW51"/>
  <c r="AW52"/>
  <c r="AW53"/>
  <c r="AW54"/>
  <c r="AW55"/>
  <c r="AW56"/>
  <c r="AW6"/>
  <c r="AL7" i="4"/>
  <c r="AM7"/>
  <c r="AN7"/>
  <c r="AO7"/>
  <c r="AP7"/>
  <c r="AQ7"/>
  <c r="AR7"/>
  <c r="AS7"/>
  <c r="AT7"/>
  <c r="AU7"/>
  <c r="AV7"/>
  <c r="AL8"/>
  <c r="AM8"/>
  <c r="AN8"/>
  <c r="AO8"/>
  <c r="AP8"/>
  <c r="AQ8"/>
  <c r="AR8"/>
  <c r="AS8"/>
  <c r="AT8"/>
  <c r="AU8"/>
  <c r="AV8"/>
  <c r="AL9"/>
  <c r="AM9"/>
  <c r="AN9"/>
  <c r="AO9"/>
  <c r="AP9"/>
  <c r="AQ9"/>
  <c r="AR9"/>
  <c r="AS9"/>
  <c r="AT9"/>
  <c r="AU9"/>
  <c r="AV9"/>
  <c r="AL10"/>
  <c r="AM10"/>
  <c r="AN10"/>
  <c r="AO10"/>
  <c r="AP10"/>
  <c r="AQ10"/>
  <c r="AR10"/>
  <c r="AS10"/>
  <c r="AT10"/>
  <c r="AU10"/>
  <c r="AV10"/>
  <c r="AL11"/>
  <c r="AM11"/>
  <c r="AN11"/>
  <c r="AO11"/>
  <c r="AP11"/>
  <c r="AQ11"/>
  <c r="AR11"/>
  <c r="AS11"/>
  <c r="AT11"/>
  <c r="AU11"/>
  <c r="AV11"/>
  <c r="AL12"/>
  <c r="AM12"/>
  <c r="AN12"/>
  <c r="AO12"/>
  <c r="AP12"/>
  <c r="AQ12"/>
  <c r="AR12"/>
  <c r="AS12"/>
  <c r="AT12"/>
  <c r="AU12"/>
  <c r="AV12"/>
  <c r="AL13"/>
  <c r="AM13"/>
  <c r="AN13"/>
  <c r="AO13"/>
  <c r="AP13"/>
  <c r="AQ13"/>
  <c r="AR13"/>
  <c r="AS13"/>
  <c r="AT13"/>
  <c r="AU13"/>
  <c r="AV13"/>
  <c r="AS14"/>
  <c r="AT14"/>
  <c r="AU14"/>
  <c r="AV14"/>
  <c r="AL15"/>
  <c r="AM15"/>
  <c r="AN15"/>
  <c r="AO15"/>
  <c r="AP15"/>
  <c r="AQ15"/>
  <c r="AR15"/>
  <c r="AS15"/>
  <c r="AT15"/>
  <c r="AU15"/>
  <c r="AV15"/>
  <c r="AL16"/>
  <c r="AM16"/>
  <c r="AN16"/>
  <c r="AO16"/>
  <c r="AP16"/>
  <c r="AQ16"/>
  <c r="AR16"/>
  <c r="AS16"/>
  <c r="AT16"/>
  <c r="AU16"/>
  <c r="AV16"/>
  <c r="AL17"/>
  <c r="AM17"/>
  <c r="AN17"/>
  <c r="AO17"/>
  <c r="AP17"/>
  <c r="AQ17"/>
  <c r="AR17"/>
  <c r="AS17"/>
  <c r="AT17"/>
  <c r="AU17"/>
  <c r="AV17"/>
  <c r="AL18"/>
  <c r="AM18"/>
  <c r="AN18"/>
  <c r="AO18"/>
  <c r="AP18"/>
  <c r="AQ18"/>
  <c r="AR18"/>
  <c r="AS18"/>
  <c r="AT18"/>
  <c r="AU18"/>
  <c r="AV18"/>
  <c r="AL19"/>
  <c r="AM19"/>
  <c r="AN19"/>
  <c r="AO19"/>
  <c r="AP19"/>
  <c r="AQ19"/>
  <c r="AR19"/>
  <c r="AS19"/>
  <c r="AT19"/>
  <c r="AU19"/>
  <c r="AV19"/>
  <c r="AL20"/>
  <c r="AM20"/>
  <c r="AN20"/>
  <c r="AO20"/>
  <c r="AP20"/>
  <c r="AQ20"/>
  <c r="AR20"/>
  <c r="AS20"/>
  <c r="AT20"/>
  <c r="AU20"/>
  <c r="AV20"/>
  <c r="AL21"/>
  <c r="AM21"/>
  <c r="AN21"/>
  <c r="AO21"/>
  <c r="AP21"/>
  <c r="AQ21"/>
  <c r="AR21"/>
  <c r="AS21"/>
  <c r="AT21"/>
  <c r="AU21"/>
  <c r="AV21"/>
  <c r="AL22"/>
  <c r="AM22"/>
  <c r="AN22"/>
  <c r="AO22"/>
  <c r="AP22"/>
  <c r="AQ22"/>
  <c r="AR22"/>
  <c r="AS22"/>
  <c r="AT22"/>
  <c r="AU22"/>
  <c r="AV22"/>
  <c r="AL23"/>
  <c r="AM23"/>
  <c r="AN23"/>
  <c r="AO23"/>
  <c r="AP23"/>
  <c r="AQ23"/>
  <c r="AR23"/>
  <c r="AS23"/>
  <c r="AT23"/>
  <c r="AU23"/>
  <c r="AV23"/>
  <c r="AL24"/>
  <c r="AM24"/>
  <c r="AN24"/>
  <c r="AO24"/>
  <c r="AP24"/>
  <c r="AQ24"/>
  <c r="AR24"/>
  <c r="AS24"/>
  <c r="AT24"/>
  <c r="AU24"/>
  <c r="AV24"/>
  <c r="AL25"/>
  <c r="AM25"/>
  <c r="AN25"/>
  <c r="AO25"/>
  <c r="AP25"/>
  <c r="AQ25"/>
  <c r="AR25"/>
  <c r="AS25"/>
  <c r="AT25"/>
  <c r="AU25"/>
  <c r="AV25"/>
  <c r="AL26"/>
  <c r="AM26"/>
  <c r="AN26"/>
  <c r="AO26"/>
  <c r="AP26"/>
  <c r="AQ26"/>
  <c r="AR26"/>
  <c r="AS26"/>
  <c r="AT26"/>
  <c r="AU26"/>
  <c r="AV26"/>
  <c r="AL27"/>
  <c r="AM27"/>
  <c r="AN27"/>
  <c r="AO27"/>
  <c r="AP27"/>
  <c r="AQ27"/>
  <c r="AR27"/>
  <c r="AS27"/>
  <c r="AT27"/>
  <c r="AU27"/>
  <c r="AV27"/>
  <c r="AL28"/>
  <c r="AM28"/>
  <c r="AN28"/>
  <c r="AO28"/>
  <c r="AP28"/>
  <c r="AQ28"/>
  <c r="AR28"/>
  <c r="AS28"/>
  <c r="AT28"/>
  <c r="AU28"/>
  <c r="AV28"/>
  <c r="AL29"/>
  <c r="AM29"/>
  <c r="AN29"/>
  <c r="AO29"/>
  <c r="AP29"/>
  <c r="AQ29"/>
  <c r="AR29"/>
  <c r="AS29"/>
  <c r="AT29"/>
  <c r="AU29"/>
  <c r="AV29"/>
  <c r="AL30"/>
  <c r="AM30"/>
  <c r="AN30"/>
  <c r="AO30"/>
  <c r="AP30"/>
  <c r="AQ30"/>
  <c r="AR30"/>
  <c r="AS30"/>
  <c r="AT30"/>
  <c r="AU30"/>
  <c r="AV30"/>
  <c r="AL31"/>
  <c r="AM31"/>
  <c r="AN31"/>
  <c r="AO31"/>
  <c r="AP31"/>
  <c r="AQ31"/>
  <c r="AR31"/>
  <c r="AS31"/>
  <c r="AT31"/>
  <c r="AU31"/>
  <c r="AV31"/>
  <c r="AL32"/>
  <c r="AM32"/>
  <c r="AN32"/>
  <c r="AO32"/>
  <c r="AP32"/>
  <c r="AQ32"/>
  <c r="AR32"/>
  <c r="AS32"/>
  <c r="AT32"/>
  <c r="AU32"/>
  <c r="AV32"/>
  <c r="AL33"/>
  <c r="AM33"/>
  <c r="AN33"/>
  <c r="AO33"/>
  <c r="AP33"/>
  <c r="AQ33"/>
  <c r="AR33"/>
  <c r="AS33"/>
  <c r="AT33"/>
  <c r="AU33"/>
  <c r="AV33"/>
  <c r="AL34"/>
  <c r="AM34"/>
  <c r="AN34"/>
  <c r="AO34"/>
  <c r="AP34"/>
  <c r="AQ34"/>
  <c r="AR34"/>
  <c r="AS34"/>
  <c r="AT34"/>
  <c r="AU34"/>
  <c r="AV34"/>
  <c r="AL35"/>
  <c r="AM35"/>
  <c r="AN35"/>
  <c r="AO35"/>
  <c r="AP35"/>
  <c r="AQ35"/>
  <c r="AR35"/>
  <c r="AS35"/>
  <c r="AT35"/>
  <c r="AU35"/>
  <c r="AV35"/>
  <c r="AL36"/>
  <c r="AM36"/>
  <c r="AN36"/>
  <c r="AO36"/>
  <c r="AP36"/>
  <c r="AQ36"/>
  <c r="AR36"/>
  <c r="AS36"/>
  <c r="AT36"/>
  <c r="AU36"/>
  <c r="AV36"/>
  <c r="AL37"/>
  <c r="AM37"/>
  <c r="AN37"/>
  <c r="AO37"/>
  <c r="AP37"/>
  <c r="AQ37"/>
  <c r="AR37"/>
  <c r="AS37"/>
  <c r="AT37"/>
  <c r="AU37"/>
  <c r="AV37"/>
  <c r="AL38"/>
  <c r="AM38"/>
  <c r="AN38"/>
  <c r="AO38"/>
  <c r="AP38"/>
  <c r="AQ38"/>
  <c r="AR38"/>
  <c r="AS38"/>
  <c r="AT38"/>
  <c r="AU38"/>
  <c r="AV38"/>
  <c r="AL39"/>
  <c r="AM39"/>
  <c r="AN39"/>
  <c r="AO39"/>
  <c r="AP39"/>
  <c r="AQ39"/>
  <c r="AR39"/>
  <c r="AS39"/>
  <c r="AT39"/>
  <c r="AU39"/>
  <c r="AV39"/>
  <c r="AL40"/>
  <c r="AM40"/>
  <c r="AN40"/>
  <c r="AO40"/>
  <c r="AP40"/>
  <c r="AQ40"/>
  <c r="AR40"/>
  <c r="AS40"/>
  <c r="AT40"/>
  <c r="AU40"/>
  <c r="AV40"/>
  <c r="AL41"/>
  <c r="AM41"/>
  <c r="AN41"/>
  <c r="AO41"/>
  <c r="AP41"/>
  <c r="AQ41"/>
  <c r="AR41"/>
  <c r="AS41"/>
  <c r="AT41"/>
  <c r="AU41"/>
  <c r="AV41"/>
  <c r="AL42"/>
  <c r="AM42"/>
  <c r="AN42"/>
  <c r="AO42"/>
  <c r="AP42"/>
  <c r="AQ42"/>
  <c r="AR42"/>
  <c r="AS42"/>
  <c r="AT42"/>
  <c r="AU42"/>
  <c r="AV42"/>
  <c r="AL43"/>
  <c r="AM43"/>
  <c r="AN43"/>
  <c r="AO43"/>
  <c r="AP43"/>
  <c r="AQ43"/>
  <c r="AR43"/>
  <c r="AS43"/>
  <c r="AT43"/>
  <c r="AU43"/>
  <c r="AV43"/>
  <c r="AL44"/>
  <c r="AM44"/>
  <c r="AN44"/>
  <c r="AO44"/>
  <c r="AP44"/>
  <c r="AQ44"/>
  <c r="AR44"/>
  <c r="AS44"/>
  <c r="AT44"/>
  <c r="AU44"/>
  <c r="AV44"/>
  <c r="AL45"/>
  <c r="AM45"/>
  <c r="AN45"/>
  <c r="AO45"/>
  <c r="AP45"/>
  <c r="AQ45"/>
  <c r="AR45"/>
  <c r="AS45"/>
  <c r="AT45"/>
  <c r="AU45"/>
  <c r="AV45"/>
  <c r="AL46"/>
  <c r="AM46"/>
  <c r="AN46"/>
  <c r="AO46"/>
  <c r="AP46"/>
  <c r="AQ46"/>
  <c r="AR46"/>
  <c r="AS46"/>
  <c r="AT46"/>
  <c r="AU46"/>
  <c r="AV46"/>
  <c r="AL47"/>
  <c r="AM47"/>
  <c r="AN47"/>
  <c r="AO47"/>
  <c r="AP47"/>
  <c r="AQ47"/>
  <c r="AR47"/>
  <c r="AS47"/>
  <c r="AT47"/>
  <c r="AU47"/>
  <c r="AV47"/>
  <c r="AL48"/>
  <c r="AM48"/>
  <c r="AN48"/>
  <c r="AO48"/>
  <c r="AP48"/>
  <c r="AQ48"/>
  <c r="AR48"/>
  <c r="AS48"/>
  <c r="AT48"/>
  <c r="AU48"/>
  <c r="AV48"/>
  <c r="AL49"/>
  <c r="AM49"/>
  <c r="AN49"/>
  <c r="AO49"/>
  <c r="AP49"/>
  <c r="AQ49"/>
  <c r="AR49"/>
  <c r="AS49"/>
  <c r="AT49"/>
  <c r="AU49"/>
  <c r="AV49"/>
  <c r="AL50"/>
  <c r="AM50"/>
  <c r="AN50"/>
  <c r="AO50"/>
  <c r="AP50"/>
  <c r="AQ50"/>
  <c r="AR50"/>
  <c r="AS50"/>
  <c r="AT50"/>
  <c r="AU50"/>
  <c r="AV50"/>
  <c r="AL51"/>
  <c r="AM51"/>
  <c r="AN51"/>
  <c r="AO51"/>
  <c r="AP51"/>
  <c r="AQ51"/>
  <c r="AR51"/>
  <c r="AS51"/>
  <c r="AT51"/>
  <c r="AU51"/>
  <c r="AV51"/>
  <c r="AL52"/>
  <c r="AM52"/>
  <c r="AN52"/>
  <c r="AO52"/>
  <c r="AP52"/>
  <c r="AQ52"/>
  <c r="AR52"/>
  <c r="AS52"/>
  <c r="AT52"/>
  <c r="AU52"/>
  <c r="AV52"/>
  <c r="AL53"/>
  <c r="AM53"/>
  <c r="AN53"/>
  <c r="AO53"/>
  <c r="AP53"/>
  <c r="AQ53"/>
  <c r="AR53"/>
  <c r="AS53"/>
  <c r="AT53"/>
  <c r="AU53"/>
  <c r="AV53"/>
  <c r="AL54"/>
  <c r="AM54"/>
  <c r="AN54"/>
  <c r="AO54"/>
  <c r="AP54"/>
  <c r="AQ54"/>
  <c r="AR54"/>
  <c r="AS54"/>
  <c r="AT54"/>
  <c r="AU54"/>
  <c r="AV54"/>
  <c r="AL55"/>
  <c r="AM55"/>
  <c r="AN55"/>
  <c r="AO55"/>
  <c r="AP55"/>
  <c r="AQ55"/>
  <c r="AR55"/>
  <c r="AS55"/>
  <c r="AT55"/>
  <c r="AU55"/>
  <c r="AV55"/>
  <c r="AL56"/>
  <c r="AM56"/>
  <c r="AN56"/>
  <c r="AO56"/>
  <c r="AP56"/>
  <c r="AQ56"/>
  <c r="AR56"/>
  <c r="AS56"/>
  <c r="AT56"/>
  <c r="AU56"/>
  <c r="AV56"/>
  <c r="AM6"/>
  <c r="AN6"/>
  <c r="AO6"/>
  <c r="AP6"/>
  <c r="AQ6"/>
  <c r="AR6"/>
  <c r="AS6"/>
  <c r="AT6"/>
  <c r="AU6"/>
  <c r="AV6"/>
  <c r="AL6"/>
  <c r="AW4"/>
  <c r="AV4"/>
  <c r="AU4"/>
  <c r="AT4"/>
  <c r="AS4"/>
  <c r="AR4"/>
  <c r="AQ4"/>
  <c r="AP4"/>
  <c r="AO4"/>
  <c r="AN4"/>
  <c r="AM4"/>
  <c r="AL4"/>
  <c r="V4"/>
  <c r="W4"/>
  <c r="X4"/>
  <c r="Y4"/>
  <c r="Z4"/>
  <c r="AA4"/>
  <c r="AB4"/>
  <c r="AC4"/>
  <c r="AD4"/>
  <c r="AE4"/>
  <c r="AF4"/>
  <c r="U4"/>
  <c r="AF56" i="6"/>
  <c r="AE56"/>
  <c r="AD56"/>
  <c r="AC56"/>
  <c r="AB56"/>
  <c r="AA56"/>
  <c r="Z56"/>
  <c r="Y56"/>
  <c r="X56"/>
  <c r="W56"/>
  <c r="V56"/>
  <c r="U56"/>
  <c r="T56"/>
  <c r="AF55"/>
  <c r="AE55"/>
  <c r="AD55"/>
  <c r="AC55"/>
  <c r="AB55"/>
  <c r="AA55"/>
  <c r="Z55"/>
  <c r="Y55"/>
  <c r="X55"/>
  <c r="W55"/>
  <c r="V55"/>
  <c r="U55"/>
  <c r="T55"/>
  <c r="AF54"/>
  <c r="AE54"/>
  <c r="AD54"/>
  <c r="AC54"/>
  <c r="AB54"/>
  <c r="AA54"/>
  <c r="Z54"/>
  <c r="Y54"/>
  <c r="X54"/>
  <c r="W54"/>
  <c r="V54"/>
  <c r="U54"/>
  <c r="T54"/>
  <c r="AF53"/>
  <c r="AE53"/>
  <c r="AD53"/>
  <c r="AC53"/>
  <c r="AB53"/>
  <c r="AA53"/>
  <c r="Z53"/>
  <c r="Y53"/>
  <c r="X53"/>
  <c r="W53"/>
  <c r="V53"/>
  <c r="U53"/>
  <c r="T53"/>
  <c r="AF52"/>
  <c r="AE52"/>
  <c r="AD52"/>
  <c r="AC52"/>
  <c r="AB52"/>
  <c r="AA52"/>
  <c r="Z52"/>
  <c r="Y52"/>
  <c r="X52"/>
  <c r="W52"/>
  <c r="V52"/>
  <c r="U52"/>
  <c r="T52"/>
  <c r="AF51"/>
  <c r="AE51"/>
  <c r="AD51"/>
  <c r="AC51"/>
  <c r="AB51"/>
  <c r="AA51"/>
  <c r="Z51"/>
  <c r="Y51"/>
  <c r="X51"/>
  <c r="W51"/>
  <c r="V51"/>
  <c r="U51"/>
  <c r="T51"/>
  <c r="AF50"/>
  <c r="AE50"/>
  <c r="AD50"/>
  <c r="AC50"/>
  <c r="AB50"/>
  <c r="AA50"/>
  <c r="Z50"/>
  <c r="Y50"/>
  <c r="X50"/>
  <c r="W50"/>
  <c r="V50"/>
  <c r="U50"/>
  <c r="T50"/>
  <c r="AF49"/>
  <c r="AE49"/>
  <c r="AD49"/>
  <c r="AC49"/>
  <c r="AB49"/>
  <c r="AA49"/>
  <c r="Z49"/>
  <c r="Y49"/>
  <c r="X49"/>
  <c r="W49"/>
  <c r="V49"/>
  <c r="U49"/>
  <c r="T49"/>
  <c r="AF48"/>
  <c r="AE48"/>
  <c r="AD48"/>
  <c r="AC48"/>
  <c r="AB48"/>
  <c r="AA48"/>
  <c r="Z48"/>
  <c r="Y48"/>
  <c r="X48"/>
  <c r="W48"/>
  <c r="V48"/>
  <c r="U48"/>
  <c r="T48"/>
  <c r="AF47"/>
  <c r="AE47"/>
  <c r="AD47"/>
  <c r="AC47"/>
  <c r="AB47"/>
  <c r="AA47"/>
  <c r="Z47"/>
  <c r="Y47"/>
  <c r="X47"/>
  <c r="W47"/>
  <c r="V47"/>
  <c r="U47"/>
  <c r="T47"/>
  <c r="AF46"/>
  <c r="AE46"/>
  <c r="AD46"/>
  <c r="AC46"/>
  <c r="AB46"/>
  <c r="AA46"/>
  <c r="Z46"/>
  <c r="Y46"/>
  <c r="X46"/>
  <c r="W46"/>
  <c r="V46"/>
  <c r="U46"/>
  <c r="T46"/>
  <c r="AF45"/>
  <c r="AE45"/>
  <c r="AD45"/>
  <c r="AC45"/>
  <c r="AB45"/>
  <c r="AA45"/>
  <c r="Z45"/>
  <c r="Y45"/>
  <c r="X45"/>
  <c r="W45"/>
  <c r="V45"/>
  <c r="U45"/>
  <c r="T45"/>
  <c r="AF44"/>
  <c r="AE44"/>
  <c r="AD44"/>
  <c r="AC44"/>
  <c r="AB44"/>
  <c r="AA44"/>
  <c r="Z44"/>
  <c r="Y44"/>
  <c r="X44"/>
  <c r="W44"/>
  <c r="V44"/>
  <c r="U44"/>
  <c r="T44"/>
  <c r="AF43"/>
  <c r="AE43"/>
  <c r="AD43"/>
  <c r="AC43"/>
  <c r="AB43"/>
  <c r="AA43"/>
  <c r="Z43"/>
  <c r="Y43"/>
  <c r="X43"/>
  <c r="W43"/>
  <c r="V43"/>
  <c r="U43"/>
  <c r="T43"/>
  <c r="AF42"/>
  <c r="AE42"/>
  <c r="AD42"/>
  <c r="AC42"/>
  <c r="AB42"/>
  <c r="AA42"/>
  <c r="Z42"/>
  <c r="Y42"/>
  <c r="X42"/>
  <c r="W42"/>
  <c r="V42"/>
  <c r="U42"/>
  <c r="T42"/>
  <c r="AF41"/>
  <c r="AE41"/>
  <c r="AD41"/>
  <c r="AC41"/>
  <c r="AB41"/>
  <c r="AA41"/>
  <c r="Z41"/>
  <c r="Y41"/>
  <c r="X41"/>
  <c r="W41"/>
  <c r="V41"/>
  <c r="U41"/>
  <c r="T41"/>
  <c r="AF40"/>
  <c r="AE40"/>
  <c r="AD40"/>
  <c r="AC40"/>
  <c r="AB40"/>
  <c r="AA40"/>
  <c r="Z40"/>
  <c r="Y40"/>
  <c r="X40"/>
  <c r="W40"/>
  <c r="V40"/>
  <c r="U40"/>
  <c r="T40"/>
  <c r="AF39"/>
  <c r="AE39"/>
  <c r="AD39"/>
  <c r="AC39"/>
  <c r="AB39"/>
  <c r="AA39"/>
  <c r="Z39"/>
  <c r="Y39"/>
  <c r="X39"/>
  <c r="W39"/>
  <c r="V39"/>
  <c r="U39"/>
  <c r="T39"/>
  <c r="AF38"/>
  <c r="AE38"/>
  <c r="AD38"/>
  <c r="AC38"/>
  <c r="AB38"/>
  <c r="AA38"/>
  <c r="Z38"/>
  <c r="Y38"/>
  <c r="X38"/>
  <c r="W38"/>
  <c r="V38"/>
  <c r="U38"/>
  <c r="T38"/>
  <c r="AF37"/>
  <c r="AE37"/>
  <c r="AD37"/>
  <c r="AC37"/>
  <c r="AB37"/>
  <c r="AA37"/>
  <c r="Z37"/>
  <c r="Y37"/>
  <c r="X37"/>
  <c r="W37"/>
  <c r="V37"/>
  <c r="U37"/>
  <c r="T37"/>
  <c r="AF36"/>
  <c r="AE36"/>
  <c r="AD36"/>
  <c r="AC36"/>
  <c r="AB36"/>
  <c r="AA36"/>
  <c r="Z36"/>
  <c r="Y36"/>
  <c r="X36"/>
  <c r="W36"/>
  <c r="V36"/>
  <c r="U36"/>
  <c r="T36"/>
  <c r="AF35"/>
  <c r="AE35"/>
  <c r="AD35"/>
  <c r="AC35"/>
  <c r="AB35"/>
  <c r="AA35"/>
  <c r="Z35"/>
  <c r="Y35"/>
  <c r="X35"/>
  <c r="W35"/>
  <c r="V35"/>
  <c r="U35"/>
  <c r="T35"/>
  <c r="AF34"/>
  <c r="AE34"/>
  <c r="AD34"/>
  <c r="AC34"/>
  <c r="AB34"/>
  <c r="AA34"/>
  <c r="Z34"/>
  <c r="Y34"/>
  <c r="X34"/>
  <c r="W34"/>
  <c r="V34"/>
  <c r="U34"/>
  <c r="T34"/>
  <c r="AF33"/>
  <c r="AE33"/>
  <c r="AD33"/>
  <c r="AC33"/>
  <c r="AB33"/>
  <c r="AA33"/>
  <c r="Z33"/>
  <c r="Y33"/>
  <c r="X33"/>
  <c r="W33"/>
  <c r="V33"/>
  <c r="U33"/>
  <c r="T33"/>
  <c r="AF32"/>
  <c r="AE32"/>
  <c r="AD32"/>
  <c r="AC32"/>
  <c r="AB32"/>
  <c r="AA32"/>
  <c r="Z32"/>
  <c r="Y32"/>
  <c r="X32"/>
  <c r="W32"/>
  <c r="V32"/>
  <c r="U32"/>
  <c r="T32"/>
  <c r="AF31"/>
  <c r="AE31"/>
  <c r="AD31"/>
  <c r="AC31"/>
  <c r="AB31"/>
  <c r="AA31"/>
  <c r="Z31"/>
  <c r="Y31"/>
  <c r="X31"/>
  <c r="W31"/>
  <c r="V31"/>
  <c r="U31"/>
  <c r="T31"/>
  <c r="AF30"/>
  <c r="AE30"/>
  <c r="AD30"/>
  <c r="AC30"/>
  <c r="AB30"/>
  <c r="AA30"/>
  <c r="Z30"/>
  <c r="Y30"/>
  <c r="X30"/>
  <c r="W30"/>
  <c r="V30"/>
  <c r="U30"/>
  <c r="T30"/>
  <c r="AF29"/>
  <c r="AE29"/>
  <c r="AD29"/>
  <c r="AC29"/>
  <c r="AB29"/>
  <c r="AA29"/>
  <c r="Z29"/>
  <c r="Y29"/>
  <c r="X29"/>
  <c r="W29"/>
  <c r="V29"/>
  <c r="U29"/>
  <c r="T29"/>
  <c r="AF28"/>
  <c r="AE28"/>
  <c r="AD28"/>
  <c r="AC28"/>
  <c r="AB28"/>
  <c r="AA28"/>
  <c r="Z28"/>
  <c r="Y28"/>
  <c r="X28"/>
  <c r="W28"/>
  <c r="V28"/>
  <c r="U28"/>
  <c r="T28"/>
  <c r="AF27"/>
  <c r="AE27"/>
  <c r="AD27"/>
  <c r="AC27"/>
  <c r="AB27"/>
  <c r="AA27"/>
  <c r="Z27"/>
  <c r="Y27"/>
  <c r="X27"/>
  <c r="W27"/>
  <c r="V27"/>
  <c r="U27"/>
  <c r="T27"/>
  <c r="AF26"/>
  <c r="AE26"/>
  <c r="AD26"/>
  <c r="AC26"/>
  <c r="AB26"/>
  <c r="AA26"/>
  <c r="Z26"/>
  <c r="Y26"/>
  <c r="X26"/>
  <c r="W26"/>
  <c r="V26"/>
  <c r="U26"/>
  <c r="T26"/>
  <c r="AF25"/>
  <c r="AE25"/>
  <c r="AD25"/>
  <c r="AC25"/>
  <c r="AB25"/>
  <c r="AA25"/>
  <c r="Z25"/>
  <c r="Y25"/>
  <c r="X25"/>
  <c r="W25"/>
  <c r="V25"/>
  <c r="U25"/>
  <c r="T25"/>
  <c r="AF24"/>
  <c r="AE24"/>
  <c r="AD24"/>
  <c r="AC24"/>
  <c r="AB24"/>
  <c r="AA24"/>
  <c r="Z24"/>
  <c r="Y24"/>
  <c r="X24"/>
  <c r="W24"/>
  <c r="V24"/>
  <c r="U24"/>
  <c r="T24"/>
  <c r="AF23"/>
  <c r="AE23"/>
  <c r="AD23"/>
  <c r="AC23"/>
  <c r="AB23"/>
  <c r="AA23"/>
  <c r="Z23"/>
  <c r="Y23"/>
  <c r="X23"/>
  <c r="W23"/>
  <c r="V23"/>
  <c r="U23"/>
  <c r="T23"/>
  <c r="AF22"/>
  <c r="AE22"/>
  <c r="AD22"/>
  <c r="AC22"/>
  <c r="AB22"/>
  <c r="AA22"/>
  <c r="Z22"/>
  <c r="Y22"/>
  <c r="X22"/>
  <c r="W22"/>
  <c r="V22"/>
  <c r="U22"/>
  <c r="T22"/>
  <c r="AF21"/>
  <c r="AE21"/>
  <c r="AD21"/>
  <c r="AC21"/>
  <c r="AB21"/>
  <c r="AA21"/>
  <c r="Z21"/>
  <c r="Y21"/>
  <c r="X21"/>
  <c r="W21"/>
  <c r="V21"/>
  <c r="U21"/>
  <c r="T21"/>
  <c r="AF20"/>
  <c r="AE20"/>
  <c r="AD20"/>
  <c r="AC20"/>
  <c r="AB20"/>
  <c r="AA20"/>
  <c r="Z20"/>
  <c r="Y20"/>
  <c r="X20"/>
  <c r="W20"/>
  <c r="V20"/>
  <c r="U20"/>
  <c r="T20"/>
  <c r="AF19"/>
  <c r="AE19"/>
  <c r="AD19"/>
  <c r="AC19"/>
  <c r="AB19"/>
  <c r="AA19"/>
  <c r="Z19"/>
  <c r="Y19"/>
  <c r="X19"/>
  <c r="W19"/>
  <c r="V19"/>
  <c r="U19"/>
  <c r="T19"/>
  <c r="AF18"/>
  <c r="AE18"/>
  <c r="AD18"/>
  <c r="AC18"/>
  <c r="AB18"/>
  <c r="AA18"/>
  <c r="Z18"/>
  <c r="Y18"/>
  <c r="X18"/>
  <c r="W18"/>
  <c r="V18"/>
  <c r="U18"/>
  <c r="T18"/>
  <c r="AF17"/>
  <c r="AE17"/>
  <c r="AD17"/>
  <c r="AC17"/>
  <c r="AB17"/>
  <c r="AA17"/>
  <c r="Z17"/>
  <c r="Y17"/>
  <c r="X17"/>
  <c r="W17"/>
  <c r="V17"/>
  <c r="U17"/>
  <c r="T17"/>
  <c r="AF16"/>
  <c r="AE16"/>
  <c r="AD16"/>
  <c r="AC16"/>
  <c r="AB16"/>
  <c r="AA16"/>
  <c r="Z16"/>
  <c r="Y16"/>
  <c r="X16"/>
  <c r="W16"/>
  <c r="V16"/>
  <c r="U16"/>
  <c r="T16"/>
  <c r="AF15"/>
  <c r="AE15"/>
  <c r="AD15"/>
  <c r="AC15"/>
  <c r="AB15"/>
  <c r="AA15"/>
  <c r="Z15"/>
  <c r="Y15"/>
  <c r="X15"/>
  <c r="W15"/>
  <c r="V15"/>
  <c r="U15"/>
  <c r="T15"/>
  <c r="AF14"/>
  <c r="AE14"/>
  <c r="AD14"/>
  <c r="AC14"/>
  <c r="AB14"/>
  <c r="AA14"/>
  <c r="Z14"/>
  <c r="Y14"/>
  <c r="X14"/>
  <c r="W14"/>
  <c r="V14"/>
  <c r="U14"/>
  <c r="T14"/>
  <c r="AF13"/>
  <c r="AE13"/>
  <c r="AD13"/>
  <c r="AC13"/>
  <c r="AB13"/>
  <c r="AA13"/>
  <c r="Z13"/>
  <c r="Y13"/>
  <c r="X13"/>
  <c r="W13"/>
  <c r="V13"/>
  <c r="U13"/>
  <c r="T13"/>
  <c r="AF12"/>
  <c r="AE12"/>
  <c r="AD12"/>
  <c r="AC12"/>
  <c r="AB12"/>
  <c r="AA12"/>
  <c r="Z12"/>
  <c r="Y12"/>
  <c r="X12"/>
  <c r="W12"/>
  <c r="V12"/>
  <c r="U12"/>
  <c r="T12"/>
  <c r="AF11"/>
  <c r="AE11"/>
  <c r="AD11"/>
  <c r="AC11"/>
  <c r="AB11"/>
  <c r="AA11"/>
  <c r="Z11"/>
  <c r="Y11"/>
  <c r="X11"/>
  <c r="W11"/>
  <c r="V11"/>
  <c r="U11"/>
  <c r="T11"/>
  <c r="AF10"/>
  <c r="AE10"/>
  <c r="AD10"/>
  <c r="AC10"/>
  <c r="AB10"/>
  <c r="AA10"/>
  <c r="Z10"/>
  <c r="Y10"/>
  <c r="X10"/>
  <c r="W10"/>
  <c r="V10"/>
  <c r="U10"/>
  <c r="T10"/>
  <c r="AF9"/>
  <c r="AE9"/>
  <c r="AD9"/>
  <c r="AC9"/>
  <c r="AB9"/>
  <c r="AA9"/>
  <c r="Z9"/>
  <c r="Y9"/>
  <c r="X9"/>
  <c r="W9"/>
  <c r="V9"/>
  <c r="U9"/>
  <c r="T9"/>
  <c r="AF8"/>
  <c r="AE8"/>
  <c r="AD8"/>
  <c r="AC8"/>
  <c r="AB8"/>
  <c r="AA8"/>
  <c r="Z8"/>
  <c r="Y8"/>
  <c r="X8"/>
  <c r="W8"/>
  <c r="V8"/>
  <c r="U8"/>
  <c r="T8"/>
  <c r="AF7"/>
  <c r="AE7"/>
  <c r="AD7"/>
  <c r="AC7"/>
  <c r="AB7"/>
  <c r="AA7"/>
  <c r="Z7"/>
  <c r="Y7"/>
  <c r="X7"/>
  <c r="W7"/>
  <c r="V7"/>
  <c r="U7"/>
  <c r="T7"/>
  <c r="AF6"/>
  <c r="AE6"/>
  <c r="AD6"/>
  <c r="AC6"/>
  <c r="AB6"/>
  <c r="AA6"/>
  <c r="Z6"/>
  <c r="Y6"/>
  <c r="X6"/>
  <c r="W6"/>
  <c r="V6"/>
  <c r="U6"/>
  <c r="T6"/>
  <c r="AV6" l="1"/>
  <c r="AV7"/>
  <c r="AV8"/>
  <c r="AV9"/>
  <c r="AV10"/>
  <c r="AV11"/>
  <c r="AV12"/>
  <c r="AV13"/>
  <c r="AV14"/>
  <c r="AV15"/>
  <c r="AV16"/>
  <c r="AV17"/>
  <c r="AV18"/>
  <c r="AV19"/>
  <c r="AV20"/>
  <c r="AV21"/>
  <c r="AV22"/>
  <c r="AV23"/>
  <c r="AV24"/>
  <c r="AV25"/>
  <c r="AV26"/>
  <c r="AV27"/>
  <c r="AV28"/>
  <c r="AV29"/>
  <c r="AV30"/>
  <c r="AV31"/>
  <c r="AV32"/>
  <c r="AV33"/>
  <c r="AV34"/>
  <c r="AV35"/>
  <c r="AV36"/>
  <c r="AV37"/>
  <c r="AV38"/>
  <c r="AV39"/>
  <c r="AV40"/>
  <c r="AV41"/>
  <c r="AV42"/>
  <c r="AV43"/>
  <c r="AV44"/>
  <c r="AV45"/>
  <c r="AV46"/>
  <c r="AV47"/>
  <c r="AV48"/>
  <c r="AV49"/>
  <c r="AV50"/>
  <c r="AV51"/>
  <c r="AV52"/>
  <c r="AV53"/>
  <c r="AV54"/>
  <c r="AV55"/>
  <c r="AV56"/>
  <c r="AU7"/>
  <c r="AU8"/>
  <c r="AU9"/>
  <c r="AU10"/>
  <c r="AU11"/>
  <c r="AU12"/>
  <c r="AU13"/>
  <c r="AU14"/>
  <c r="AU15"/>
  <c r="AU16"/>
  <c r="AU17"/>
  <c r="AU18"/>
  <c r="AU19"/>
  <c r="AU20"/>
  <c r="AU21"/>
  <c r="AU22"/>
  <c r="AU23"/>
  <c r="AU24"/>
  <c r="AU25"/>
  <c r="AU26"/>
  <c r="AU27"/>
  <c r="AU28"/>
  <c r="AU29"/>
  <c r="AU30"/>
  <c r="AU31"/>
  <c r="AU32"/>
  <c r="AU33"/>
  <c r="AU34"/>
  <c r="AU35"/>
  <c r="AU36"/>
  <c r="AU37"/>
  <c r="AU38"/>
  <c r="AU39"/>
  <c r="AU40"/>
  <c r="AU41"/>
  <c r="AU42"/>
  <c r="AU43"/>
  <c r="AU44"/>
  <c r="AU45"/>
  <c r="AU46"/>
  <c r="AU47"/>
  <c r="AU48"/>
  <c r="AU49"/>
  <c r="AU50"/>
  <c r="AU51"/>
  <c r="AU52"/>
  <c r="AU53"/>
  <c r="AU54"/>
  <c r="AU55"/>
  <c r="AU56"/>
  <c r="AU6"/>
  <c r="AH4" i="3"/>
  <c r="AG4"/>
  <c r="F5"/>
  <c r="G5"/>
  <c r="H5"/>
  <c r="I5"/>
  <c r="J5"/>
  <c r="K5"/>
  <c r="L5"/>
  <c r="M5"/>
  <c r="N5"/>
  <c r="O5"/>
  <c r="E4"/>
  <c r="F4"/>
  <c r="G4"/>
  <c r="H4"/>
  <c r="I4"/>
  <c r="J4"/>
  <c r="K4"/>
  <c r="L4"/>
  <c r="M4"/>
  <c r="N4"/>
  <c r="O4"/>
  <c r="Q4"/>
  <c r="P4"/>
  <c r="Q5" l="1"/>
  <c r="P5"/>
  <c r="J6" i="1" l="1"/>
  <c r="J7"/>
  <c r="J8"/>
  <c r="J9"/>
  <c r="J10"/>
  <c r="J11"/>
  <c r="J12"/>
  <c r="J14"/>
  <c r="J15"/>
  <c r="J16"/>
  <c r="J17"/>
  <c r="J18"/>
  <c r="J19"/>
  <c r="J20"/>
  <c r="J21"/>
  <c r="J22"/>
  <c r="J23"/>
  <c r="J24"/>
  <c r="J25"/>
  <c r="J26"/>
  <c r="J27"/>
  <c r="J28"/>
  <c r="J29"/>
  <c r="J30"/>
  <c r="J31"/>
  <c r="J32"/>
  <c r="J33"/>
  <c r="J34"/>
  <c r="J36"/>
  <c r="J37"/>
  <c r="J38"/>
  <c r="J39"/>
  <c r="J40"/>
  <c r="J41"/>
  <c r="J42"/>
  <c r="J43"/>
  <c r="J45"/>
  <c r="J46"/>
  <c r="J47"/>
  <c r="J48"/>
  <c r="J49"/>
  <c r="J50"/>
  <c r="J51"/>
  <c r="J52"/>
  <c r="J53"/>
  <c r="J54"/>
  <c r="J55"/>
  <c r="J5"/>
  <c r="AF63" i="3" l="1"/>
  <c r="AG63"/>
  <c r="AH63"/>
  <c r="N63"/>
  <c r="E63"/>
  <c r="F63"/>
  <c r="G63"/>
  <c r="H63"/>
  <c r="I63"/>
  <c r="J63"/>
  <c r="K63"/>
  <c r="L63"/>
  <c r="M63"/>
  <c r="O63"/>
  <c r="P63"/>
  <c r="Q63"/>
  <c r="D5" i="6"/>
  <c r="E5"/>
  <c r="F5"/>
  <c r="G5"/>
  <c r="H5"/>
  <c r="I5"/>
  <c r="J5"/>
  <c r="K5"/>
  <c r="L5"/>
  <c r="M5"/>
  <c r="N5"/>
  <c r="D4"/>
  <c r="E4"/>
  <c r="F4"/>
  <c r="G4"/>
  <c r="H4"/>
  <c r="I4"/>
  <c r="J4"/>
  <c r="K4"/>
  <c r="L4"/>
  <c r="M4"/>
  <c r="N4"/>
  <c r="P4" i="4"/>
  <c r="P5" s="1"/>
  <c r="P5" i="6" s="1"/>
  <c r="O4" i="4"/>
  <c r="O5" s="1"/>
  <c r="O5" i="6" s="1"/>
  <c r="K55" i="1"/>
  <c r="K54"/>
  <c r="K53"/>
  <c r="K52"/>
  <c r="K51"/>
  <c r="K50"/>
  <c r="K49"/>
  <c r="K48"/>
  <c r="K47"/>
  <c r="K46"/>
  <c r="K45"/>
  <c r="K43"/>
  <c r="K42"/>
  <c r="K41"/>
  <c r="K40"/>
  <c r="K39"/>
  <c r="K38"/>
  <c r="K37"/>
  <c r="K36"/>
  <c r="K34"/>
  <c r="K33"/>
  <c r="K32"/>
  <c r="K31"/>
  <c r="K30"/>
  <c r="K29"/>
  <c r="K28"/>
  <c r="K27"/>
  <c r="K26"/>
  <c r="K25"/>
  <c r="K24"/>
  <c r="K23"/>
  <c r="K22"/>
  <c r="K21"/>
  <c r="K20"/>
  <c r="K19"/>
  <c r="K18"/>
  <c r="K17"/>
  <c r="K16"/>
  <c r="K15"/>
  <c r="K14"/>
  <c r="K12"/>
  <c r="K11"/>
  <c r="K10"/>
  <c r="K9"/>
  <c r="K8"/>
  <c r="K7"/>
  <c r="K6"/>
  <c r="K5"/>
  <c r="O4" i="6" l="1"/>
  <c r="P4"/>
  <c r="N64" i="3"/>
  <c r="AE63"/>
  <c r="O64"/>
  <c r="Q64"/>
  <c r="P64"/>
</calcChain>
</file>

<file path=xl/sharedStrings.xml><?xml version="1.0" encoding="utf-8"?>
<sst xmlns="http://schemas.openxmlformats.org/spreadsheetml/2006/main" count="1212" uniqueCount="119">
  <si>
    <t>Number of Eligible Professionals who have received a payment under Medicare or Medicaid</t>
  </si>
  <si>
    <t>Number of eligible professionals who have received a payment under Medicare</t>
  </si>
  <si>
    <t>Number of eligible professionals who have received a payment under Medicaid</t>
  </si>
  <si>
    <t>Share of physicians, NPs, and PAs who have received a payment under Medicare or Medicaid</t>
  </si>
  <si>
    <t>Number of eligible hospitals that have received a payment under Medicare or Medicaid</t>
  </si>
  <si>
    <t>Share of hospitals that have received a payment under Medicare or Medicaid</t>
  </si>
  <si>
    <t>Number of eligible professionals in rural areas who have received a payment under Medicare or Medicaid</t>
  </si>
  <si>
    <t>Number of eligible hospitals in rural areas that have received a payment under Medicare or Medicaid</t>
  </si>
  <si>
    <t>State Score</t>
  </si>
  <si>
    <t>Rank</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</si>
  <si>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</si>
  <si>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</si>
  <si>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</si>
  <si>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</si>
  <si>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</si>
  <si>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</si>
  <si>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</si>
  <si>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</si>
  <si>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</si>
  <si>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</si>
  <si>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</si>
  <si>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</si>
  <si>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</si>
  <si>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</si>
  <si>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</si>
  <si>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</si>
  <si>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</si>
  <si>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</si>
  <si>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</si>
  <si>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</si>
  <si>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</si>
  <si>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</si>
  <si>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</si>
  <si>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</si>
  <si>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</si>
  <si>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</si>
  <si>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</si>
  <si>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</si>
  <si>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</si>
  <si>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</si>
  <si>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</si>
  <si>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</si>
  <si>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</si>
  <si>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</si>
  <si>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</si>
  <si>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</si>
  <si>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</si>
  <si>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</si>
  <si>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</si>
  <si>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</si>
  <si>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</si>
  <si>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</si>
  <si>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</si>
  <si>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</si>
  <si>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</si>
  <si>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</si>
  <si>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</si>
  <si>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</si>
  <si>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</si>
  <si>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</si>
  <si>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</si>
  <si>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State</t>
  </si>
  <si>
    <t>Meaningful Use Acceleration State Challenge Measures Detail</t>
  </si>
  <si>
    <t>Measure</t>
  </si>
  <si>
    <t>Numerator</t>
  </si>
  <si>
    <t>Numerator Source</t>
  </si>
  <si>
    <t>Denominator</t>
  </si>
  <si>
    <t>Denominator Source</t>
  </si>
  <si>
    <t>Progress toward EHR Incentive Payment among Eligible Professionals</t>
  </si>
  <si>
    <t>Number of eligible professionals who have received a payment under the Medicare or Medicaid EHR Incentive Program</t>
  </si>
  <si>
    <t xml:space="preserve">Unduplicated count of eligible professionals who have received a payment under the Medicare or Medicaid EHR Incentive Program </t>
  </si>
  <si>
    <t>CMS Payment Report</t>
  </si>
  <si>
    <t>n/a</t>
  </si>
  <si>
    <t>Number of eligible professionals who have received a payment under the Medicare EHR Incentive Program</t>
  </si>
  <si>
    <t xml:space="preserve">Unduplicated count of eligible professionals who have received a payment under the Medicare EHR Incentive Program </t>
  </si>
  <si>
    <t>Number of eligible professionals who have received a payment under the Medicaid EHR Incentive Program</t>
  </si>
  <si>
    <t xml:space="preserve">Unduplicated count of eligible professionals who have received a payment under the Medicaid EHR Incentive Program </t>
  </si>
  <si>
    <t>Share of ambulatory physicians, NPs, and PAs who have received a payment under the Medicare or Medicaid EHR Incentive Program by 11/30/2012</t>
  </si>
  <si>
    <t xml:space="preserve">Unduplicated count of physicians, NPs, and PAs who have received a payment under the Medicare or Medicaid EHR Incentive Program </t>
  </si>
  <si>
    <t>Number of ambulatory physicians, NPs, and PAs in active practice</t>
  </si>
  <si>
    <t>SK&amp;A</t>
  </si>
  <si>
    <t>Progress toward EHR Incentive Payment among Eligible Hospitals</t>
  </si>
  <si>
    <t>Number of eligible hospitals that have received a payment under the Medicare or Medicaid EHR Incentive Program</t>
  </si>
  <si>
    <t xml:space="preserve">Unduplicated count of eligible hospitals that have received a payment under the Medicare or Medicaid EHR Incentive Program </t>
  </si>
  <si>
    <t>Share of hospitals that have received a payment under the Medicare or Medicaid EHR Incentive Program by 11/30/2012</t>
  </si>
  <si>
    <t>Number of short stay and critical access hospitals in the state</t>
  </si>
  <si>
    <t>CMS Data Compendium 2011</t>
  </si>
  <si>
    <t>Progress toward EHR Incentive Payment in Rural Areas</t>
  </si>
  <si>
    <t>Number of eligible professionals in rural areas who have received a payment under the Medicare or Medicaid EHR Incentive Program</t>
  </si>
  <si>
    <t>Unduplicated count of eligible professionals who have received a payment under the Medicare or Medicaid EHR Incentive Program and have a business zip code located in a nonmetropolitan county according to the Office of Management and Budget Core Based Statistical Area designations</t>
  </si>
  <si>
    <t>CMS Registration and Payment Report</t>
  </si>
  <si>
    <t>Number of eligible hospitals in rural areas who have received a payment under the Medicare or Medicaid EHR Incentive Program</t>
  </si>
  <si>
    <t>Unduplicated count of eligible hospitals that have received a payment under the Medicare or Medicaid EHR Incentive Program and have a business zip code located in a nonmetropolitan county according to the Office of Management and Budget Core Based Statistical Area designations</t>
  </si>
  <si>
    <t>Share of rural physicians,PAs, and NPs who received a payment under Medicare or Medicaid</t>
  </si>
  <si>
    <t>Share of Physicians, Physician's Assistants, and Nurse Practicioners that Received CMS EHR Incentive Program payment</t>
  </si>
  <si>
    <t>Actual values computed retrospectively using the April13 CMS datafile</t>
  </si>
  <si>
    <t>Percentage Point Change from Prior Month</t>
  </si>
  <si>
    <t>Relative Percent Change from Prior Month</t>
  </si>
  <si>
    <t>Est. Num of Physicians, PAs, NPs</t>
  </si>
  <si>
    <t>Est. Num of Physicians, PAs, NPs in State</t>
  </si>
  <si>
    <t>Jun-12</t>
  </si>
  <si>
    <t>National</t>
  </si>
  <si>
    <t>Per Month # Gain</t>
  </si>
  <si>
    <t>Footnotes:</t>
  </si>
  <si>
    <t>1  The number of Physicians, Physician's Assistants, and Nurse Practicioners in active practice in each state is estimated by ONC using SK&amp;A data. SK&amp;A is market research company that surveys health care providers. ONC procures this data and uses it to estimate the number of providers in each state. These health care provider estimates include all providers in the related specialities, so it includes more providers than are eligible to participate in the CMS EHR Incentive Programs, given those programs participation requirments. Accordingly, estimates in this table may actually underestimate the share of eligible providers in each state that are participating in the CMS EHR Incentive Programs.</t>
  </si>
  <si>
    <t>2 The unduplicated count of physicians, NPs, and PAs who have received a payment under the Centers for Medicare and Medicaid Services' EHR Incentive Programs.  Results of this analysis may defer from summary staistics reported by CMS.  For more information, contact ONCRequest@hhs.gov</t>
  </si>
  <si>
    <t>Share of Rural Physicians, Physician's Assistants, and Nurse Practicioners that Received CMS EHR Incentive Program payment</t>
  </si>
  <si>
    <t>Share of RuralPhysicians, Physician's Assistants, and Nurse Practicioners that Received CMS EHR Incentive Program payment</t>
  </si>
  <si>
    <t>Est. Num of Rural Physicians, PAs, NPs</t>
  </si>
  <si>
    <t>1  The number of Physicians, Physician's Assistants, and Nurse Practicioners in active practice in each state is estimated by ONC using SK&amp;A data. SK&amp;A is market research company that surveys health care providers. ONC procures this data and uses it to estimate the number of providers in each state. These estimates health care provider estimates include all providers in the related specialities, so it includes more providers than are eligible to participate in the CMS EHR Incentive Programs, given those programs participation requirments. Accordingly, subsequent estimates in this table may actually underestimate the share of eligible providers in each state that are participating in the CMS EHR Incentive Programs.</t>
  </si>
  <si>
    <t>Share of Hospitals that Received CMS EHR Incentive Program payment</t>
  </si>
  <si>
    <t>Actual values computed retrospectively using the April-13 CMS datafile</t>
  </si>
  <si>
    <t>Est. Num of Hospitals [1]</t>
  </si>
  <si>
    <t>Jun-12
Baseline</t>
  </si>
  <si>
    <t>1  Number of hospitals in each state is estimated using data derived from the IT Supplemnt to American Hospital Association/Office of the National Coordinator for Health IT annual survey of non-federal acute care hospitals. These estimates include all non-federal acute care hospitals, so it includes more providers than are eligible to participate in the CMS EHR Incentive Programs, given those programs participation requirments. Accordingly, estimates in this table may actually underestimate the share of eligible hospitals in each state that are participating in the CMS EHR Incentive Programs.</t>
  </si>
  <si>
    <t>2  The unduplicated count of eligible hospitals that have received a payment under the Medicare or Medicaid EHR Incentive Program.</t>
  </si>
  <si>
    <t>.</t>
  </si>
  <si>
    <t>Meaningful Use Acceleration State Challenge Measures - As of June 2013</t>
  </si>
  <si>
    <t>Measure:</t>
  </si>
</sst>
</file>

<file path=xl/styles.xml><?xml version="1.0" encoding="utf-8"?>
<styleSheet xmlns="http://schemas.openxmlformats.org/spreadsheetml/2006/main">
  <numFmts count="2">
    <numFmt numFmtId="43" formatCode="_(* #,##0.00_);_(* \(#,##0.00\);_(* &quot;-&quot;??_);_(@_)"/>
    <numFmt numFmtId="164" formatCode="_(* #,##0_);_(* \(#,##0\);_(* &quot;-&quot;??_);_(@_)"/>
  </numFmts>
  <fonts count="36">
    <font>
      <sz val="11"/>
      <color theme="1"/>
      <name val="Calibri"/>
      <family val="2"/>
      <scheme val="minor"/>
    </font>
    <font>
      <b/>
      <sz val="11"/>
      <color theme="1"/>
      <name val="Calibri"/>
      <family val="2"/>
      <scheme val="minor"/>
    </font>
    <font>
      <sz val="10"/>
      <color rgb="FF000000"/>
      <name val="Arial"/>
      <family val="2"/>
    </font>
    <font>
      <b/>
      <sz val="10"/>
      <color rgb="FF112277"/>
      <name val="Arial"/>
      <family val="2"/>
    </font>
    <font>
      <b/>
      <sz val="16"/>
      <color rgb="FF112277"/>
      <name val="Arial"/>
      <family val="2"/>
    </font>
    <font>
      <b/>
      <sz val="12"/>
      <color theme="1"/>
      <name val="Calibri"/>
      <family val="2"/>
      <scheme val="minor"/>
    </font>
    <font>
      <b/>
      <u/>
      <sz val="11"/>
      <color theme="1"/>
      <name val="Calibri"/>
      <family val="2"/>
      <scheme val="minor"/>
    </font>
    <font>
      <sz val="9"/>
      <color theme="1"/>
      <name val="Calibri"/>
      <family val="2"/>
      <scheme val="minor"/>
    </font>
    <font>
      <sz val="11"/>
      <color theme="1"/>
      <name val="Calibri"/>
      <family val="2"/>
      <scheme val="minor"/>
    </font>
    <font>
      <b/>
      <sz val="10"/>
      <color theme="0"/>
      <name val="Arial"/>
      <family val="2"/>
    </font>
    <font>
      <b/>
      <sz val="11"/>
      <color theme="0"/>
      <name val="Calibri"/>
      <family val="2"/>
      <scheme val="minor"/>
    </font>
    <font>
      <sz val="11"/>
      <color theme="0"/>
      <name val="Calibri"/>
      <family val="2"/>
      <scheme val="minor"/>
    </font>
    <font>
      <sz val="10"/>
      <name val="Arial"/>
      <family val="2"/>
    </font>
    <font>
      <sz val="11"/>
      <name val="Calibri"/>
      <family val="2"/>
      <scheme val="minor"/>
    </font>
    <font>
      <b/>
      <sz val="11"/>
      <name val="Calibri"/>
      <family val="2"/>
      <scheme val="minor"/>
    </font>
    <font>
      <sz val="12"/>
      <name val="Arial"/>
      <family val="2"/>
    </font>
    <font>
      <sz val="11"/>
      <name val="Arial"/>
      <family val="2"/>
    </font>
    <font>
      <sz val="12"/>
      <name val="Calibri"/>
      <family val="2"/>
      <scheme val="minor"/>
    </font>
    <font>
      <i/>
      <sz val="10"/>
      <name val="Arial"/>
      <family val="2"/>
    </font>
    <font>
      <b/>
      <sz val="12"/>
      <name val="Arial"/>
      <family val="2"/>
    </font>
    <font>
      <sz val="12"/>
      <color rgb="FF000000"/>
      <name val="Arial"/>
      <family val="2"/>
    </font>
    <font>
      <sz val="12"/>
      <color theme="1"/>
      <name val="Calibri"/>
      <family val="2"/>
      <scheme val="minor"/>
    </font>
    <font>
      <sz val="11"/>
      <color theme="2" tint="-0.749992370372631"/>
      <name val="Arial"/>
      <family val="2"/>
    </font>
    <font>
      <sz val="11"/>
      <color theme="1"/>
      <name val="Arial"/>
      <family val="2"/>
    </font>
    <font>
      <b/>
      <sz val="12"/>
      <color theme="1"/>
      <name val="Arial"/>
      <family val="2"/>
    </font>
    <font>
      <sz val="12"/>
      <color theme="0"/>
      <name val="Arial"/>
      <family val="2"/>
    </font>
    <font>
      <sz val="10"/>
      <color theme="0"/>
      <name val="Arial"/>
      <family val="2"/>
    </font>
    <font>
      <i/>
      <sz val="10"/>
      <color theme="0"/>
      <name val="Arial"/>
      <family val="2"/>
    </font>
    <font>
      <b/>
      <sz val="16"/>
      <color rgb="FF0070C0"/>
      <name val="Calibri"/>
      <family val="2"/>
      <scheme val="minor"/>
    </font>
    <font>
      <b/>
      <sz val="16"/>
      <color theme="3" tint="0.39997558519241921"/>
      <name val="Calibri"/>
      <family val="2"/>
      <scheme val="minor"/>
    </font>
    <font>
      <sz val="16"/>
      <color theme="1"/>
      <name val="Calibri"/>
      <family val="2"/>
      <scheme val="minor"/>
    </font>
    <font>
      <sz val="16"/>
      <color theme="3" tint="0.39997558519241921"/>
      <name val="Calibri"/>
      <family val="2"/>
      <scheme val="minor"/>
    </font>
    <font>
      <b/>
      <sz val="14"/>
      <color rgb="FF0070C0"/>
      <name val="Calibri"/>
      <family val="2"/>
      <scheme val="minor"/>
    </font>
    <font>
      <sz val="14"/>
      <color theme="1"/>
      <name val="Calibri"/>
      <family val="2"/>
      <scheme val="minor"/>
    </font>
    <font>
      <b/>
      <sz val="15"/>
      <color theme="3" tint="0.39997558519241921"/>
      <name val="Calibri"/>
      <family val="2"/>
      <scheme val="minor"/>
    </font>
    <font>
      <sz val="11"/>
      <color theme="3" tint="0.39997558519241921"/>
      <name val="Calibri"/>
      <family val="2"/>
      <scheme val="minor"/>
    </font>
  </fonts>
  <fills count="8">
    <fill>
      <patternFill patternType="none"/>
    </fill>
    <fill>
      <patternFill patternType="gray125"/>
    </fill>
    <fill>
      <patternFill patternType="solid">
        <fgColor rgb="FFEDF2F9"/>
        <bgColor indexed="64"/>
      </patternFill>
    </fill>
    <fill>
      <patternFill patternType="solid">
        <fgColor rgb="FFFFFFFF"/>
        <bgColor indexed="64"/>
      </patternFill>
    </fill>
    <fill>
      <patternFill patternType="solid">
        <fgColor theme="0"/>
        <bgColor indexed="64"/>
      </patternFill>
    </fill>
    <fill>
      <patternFill patternType="solid">
        <fgColor theme="3"/>
        <bgColor indexed="64"/>
      </patternFill>
    </fill>
    <fill>
      <patternFill patternType="solid">
        <fgColor theme="2" tint="-9.9978637043366805E-2"/>
        <bgColor indexed="64"/>
      </patternFill>
    </fill>
    <fill>
      <patternFill patternType="solid">
        <fgColor theme="3"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auto="1"/>
      </top>
      <bottom style="hair">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auto="1"/>
      </right>
      <top style="thin">
        <color auto="1"/>
      </top>
      <bottom/>
      <diagonal/>
    </border>
    <border>
      <left style="thin">
        <color auto="1"/>
      </left>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theme="0" tint="-0.34998626667073579"/>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auto="1"/>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34998626667073579"/>
      </right>
      <top style="thin">
        <color theme="0" tint="-0.499984740745262"/>
      </top>
      <bottom/>
      <diagonal/>
    </border>
    <border>
      <left style="thin">
        <color auto="1"/>
      </left>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theme="0" tint="-0.34998626667073579"/>
      </right>
      <top style="thin">
        <color theme="0" tint="-0.499984740745262"/>
      </top>
      <bottom style="thin">
        <color auto="1"/>
      </bottom>
      <diagonal/>
    </border>
    <border>
      <left/>
      <right style="thin">
        <color theme="0" tint="-0.34998626667073579"/>
      </right>
      <top style="thin">
        <color auto="1"/>
      </top>
      <bottom style="thin">
        <color theme="0" tint="-0.499984740745262"/>
      </bottom>
      <diagonal/>
    </border>
    <border>
      <left/>
      <right style="thin">
        <color theme="0" tint="-0.34998626667073579"/>
      </right>
      <top style="thin">
        <color theme="0" tint="-0.499984740745262"/>
      </top>
      <bottom style="thin">
        <color theme="0" tint="-0.499984740745262"/>
      </bottom>
      <diagonal/>
    </border>
    <border>
      <left/>
      <right style="thin">
        <color theme="0" tint="-0.34998626667073579"/>
      </right>
      <top style="thin">
        <color theme="0" tint="-0.499984740745262"/>
      </top>
      <bottom style="thin">
        <color auto="1"/>
      </bottom>
      <diagonal/>
    </border>
    <border>
      <left style="thin">
        <color auto="1"/>
      </left>
      <right style="thin">
        <color theme="0" tint="-0.499984740745262"/>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indexed="64"/>
      </right>
      <top style="thin">
        <color theme="0" tint="-0.499984740745262"/>
      </top>
      <bottom/>
      <diagonal/>
    </border>
    <border>
      <left style="thin">
        <color theme="0" tint="-0.499984740745262"/>
      </left>
      <right/>
      <top style="thin">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style="thin">
        <color theme="0" tint="-0.499984740745262"/>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theme="0" tint="-0.499984740745262"/>
      </right>
      <top style="thin">
        <color auto="1"/>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style="thin">
        <color auto="1"/>
      </top>
      <bottom style="thin">
        <color auto="1"/>
      </bottom>
      <diagonal/>
    </border>
    <border>
      <left style="thin">
        <color auto="1"/>
      </left>
      <right/>
      <top/>
      <bottom/>
      <diagonal/>
    </border>
    <border>
      <left style="thin">
        <color theme="0" tint="-0.499984740745262"/>
      </left>
      <right style="thin">
        <color theme="0" tint="-0.499984740745262"/>
      </right>
      <top/>
      <bottom/>
      <diagonal/>
    </border>
    <border>
      <left style="thin">
        <color indexed="64"/>
      </left>
      <right style="thin">
        <color theme="0" tint="-0.499984740745262"/>
      </right>
      <top/>
      <bottom/>
      <diagonal/>
    </border>
    <border>
      <left style="thin">
        <color theme="0" tint="-0.499984740745262"/>
      </left>
      <right style="thin">
        <color indexed="64"/>
      </right>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auto="1"/>
      </bottom>
      <diagonal/>
    </border>
    <border>
      <left/>
      <right style="thin">
        <color indexed="64"/>
      </right>
      <top/>
      <bottom/>
      <diagonal/>
    </border>
  </borders>
  <cellStyleXfs count="3">
    <xf numFmtId="0" fontId="0" fillId="0" borderId="0"/>
    <xf numFmtId="9" fontId="8" fillId="0" borderId="0" applyFont="0" applyFill="0" applyBorder="0" applyAlignment="0" applyProtection="0"/>
    <xf numFmtId="43" fontId="8" fillId="0" borderId="0" applyFont="0" applyFill="0" applyBorder="0" applyAlignment="0" applyProtection="0"/>
  </cellStyleXfs>
  <cellXfs count="282">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horizontal="left" vertical="top"/>
    </xf>
    <xf numFmtId="0" fontId="4" fillId="0" borderId="0" xfId="0" applyFont="1" applyBorder="1" applyAlignment="1">
      <alignment vertical="center"/>
    </xf>
    <xf numFmtId="0" fontId="5" fillId="0" borderId="0" xfId="0" applyFont="1" applyBorder="1" applyAlignment="1">
      <alignment horizontal="left"/>
    </xf>
    <xf numFmtId="0" fontId="0" fillId="0" borderId="0" xfId="0" applyBorder="1"/>
    <xf numFmtId="0" fontId="0" fillId="0" borderId="0" xfId="0" applyBorder="1" applyAlignment="1">
      <alignment horizontal="center"/>
    </xf>
    <xf numFmtId="0" fontId="1" fillId="4" borderId="2" xfId="0" applyFont="1" applyFill="1" applyBorder="1" applyAlignment="1"/>
    <xf numFmtId="0" fontId="1" fillId="4" borderId="3" xfId="0" applyFont="1" applyFill="1" applyBorder="1"/>
    <xf numFmtId="0" fontId="1" fillId="4" borderId="2" xfId="0" applyFont="1" applyFill="1" applyBorder="1" applyAlignment="1">
      <alignment horizontal="center"/>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6" fillId="4" borderId="0" xfId="0" applyFont="1" applyFill="1" applyBorder="1"/>
    <xf numFmtId="0" fontId="0" fillId="4" borderId="0" xfId="0" applyFill="1" applyBorder="1"/>
    <xf numFmtId="0" fontId="1" fillId="4" borderId="0" xfId="0" applyFont="1" applyFill="1" applyBorder="1"/>
    <xf numFmtId="0" fontId="1" fillId="4" borderId="0" xfId="0" applyFont="1" applyFill="1" applyBorder="1" applyAlignment="1">
      <alignment horizontal="center" wrapText="1"/>
    </xf>
    <xf numFmtId="0" fontId="1" fillId="4" borderId="0" xfId="0" applyFont="1" applyFill="1" applyBorder="1" applyAlignment="1">
      <alignment wrapText="1"/>
    </xf>
    <xf numFmtId="3" fontId="0" fillId="0" borderId="0" xfId="0" applyNumberFormat="1" applyBorder="1"/>
    <xf numFmtId="0" fontId="0" fillId="4" borderId="4" xfId="0" applyFill="1" applyBorder="1" applyAlignment="1">
      <alignment horizontal="center" vertical="center" wrapText="1"/>
    </xf>
    <xf numFmtId="0" fontId="0" fillId="4" borderId="4" xfId="0" applyFill="1" applyBorder="1" applyAlignment="1">
      <alignment horizontal="left" vertical="center" wrapText="1"/>
    </xf>
    <xf numFmtId="0" fontId="0" fillId="4" borderId="4" xfId="0" applyFill="1" applyBorder="1" applyAlignment="1">
      <alignment vertical="center" wrapText="1"/>
    </xf>
    <xf numFmtId="0" fontId="0" fillId="4" borderId="4" xfId="0" applyFill="1" applyBorder="1" applyAlignment="1">
      <alignment horizontal="center" vertical="center"/>
    </xf>
    <xf numFmtId="0" fontId="0" fillId="0" borderId="0" xfId="0" applyBorder="1" applyAlignment="1">
      <alignment vertical="center"/>
    </xf>
    <xf numFmtId="3" fontId="0" fillId="0" borderId="0" xfId="0" applyNumberFormat="1" applyBorder="1" applyAlignment="1">
      <alignment vertical="center"/>
    </xf>
    <xf numFmtId="0" fontId="0" fillId="4" borderId="0" xfId="0" applyFill="1" applyBorder="1" applyAlignment="1">
      <alignment horizontal="left" wrapText="1"/>
    </xf>
    <xf numFmtId="0" fontId="0" fillId="4" borderId="0" xfId="0" applyFill="1" applyBorder="1" applyAlignment="1">
      <alignment horizontal="center" wrapText="1"/>
    </xf>
    <xf numFmtId="0" fontId="0" fillId="4" borderId="0" xfId="0" applyFill="1" applyBorder="1" applyAlignment="1">
      <alignment wrapText="1"/>
    </xf>
    <xf numFmtId="0" fontId="0" fillId="4" borderId="0" xfId="0" applyFill="1" applyBorder="1" applyAlignment="1">
      <alignment horizontal="center"/>
    </xf>
    <xf numFmtId="0" fontId="0" fillId="4" borderId="5" xfId="0" applyFill="1" applyBorder="1" applyAlignment="1">
      <alignment horizontal="center" vertical="center" wrapText="1"/>
    </xf>
    <xf numFmtId="0" fontId="0" fillId="4" borderId="5" xfId="0" applyFill="1" applyBorder="1" applyAlignment="1">
      <alignment horizontal="left" vertical="center" wrapText="1"/>
    </xf>
    <xf numFmtId="0" fontId="0" fillId="4" borderId="5" xfId="0" applyFill="1" applyBorder="1" applyAlignment="1">
      <alignment vertical="center" wrapText="1"/>
    </xf>
    <xf numFmtId="0" fontId="0" fillId="4" borderId="5" xfId="0" applyFill="1" applyBorder="1" applyAlignment="1">
      <alignment horizontal="center" vertical="center"/>
    </xf>
    <xf numFmtId="0" fontId="7" fillId="0" borderId="0" xfId="0" applyFont="1" applyBorder="1" applyAlignment="1">
      <alignment horizontal="center"/>
    </xf>
    <xf numFmtId="0" fontId="0" fillId="0" borderId="0" xfId="0"/>
    <xf numFmtId="0" fontId="14" fillId="0" borderId="0" xfId="0" applyFont="1" applyFill="1"/>
    <xf numFmtId="0" fontId="14" fillId="0" borderId="8" xfId="0" applyFont="1" applyFill="1" applyBorder="1" applyAlignment="1">
      <alignment horizontal="center" wrapText="1"/>
    </xf>
    <xf numFmtId="0" fontId="15" fillId="0" borderId="11" xfId="0" applyFont="1" applyFill="1" applyBorder="1" applyAlignment="1">
      <alignment horizontal="left" vertical="top"/>
    </xf>
    <xf numFmtId="9" fontId="17" fillId="0" borderId="13" xfId="0" applyNumberFormat="1" applyFont="1" applyFill="1" applyBorder="1" applyAlignment="1">
      <alignment horizontal="center"/>
    </xf>
    <xf numFmtId="0" fontId="15" fillId="0" borderId="14" xfId="0" applyFont="1" applyFill="1" applyBorder="1" applyAlignment="1">
      <alignment horizontal="left" vertical="top"/>
    </xf>
    <xf numFmtId="164" fontId="16" fillId="0" borderId="15" xfId="0" applyNumberFormat="1" applyFont="1" applyFill="1" applyBorder="1" applyAlignment="1">
      <alignment horizontal="center" vertical="top"/>
    </xf>
    <xf numFmtId="9" fontId="17" fillId="0" borderId="16" xfId="0" applyNumberFormat="1" applyFont="1" applyFill="1" applyBorder="1" applyAlignment="1">
      <alignment horizontal="center"/>
    </xf>
    <xf numFmtId="0" fontId="15" fillId="0" borderId="20" xfId="0" applyFont="1" applyFill="1" applyBorder="1" applyAlignment="1">
      <alignment horizontal="left" vertical="top"/>
    </xf>
    <xf numFmtId="164" fontId="16" fillId="0" borderId="21" xfId="0" applyNumberFormat="1" applyFont="1" applyFill="1" applyBorder="1" applyAlignment="1">
      <alignment horizontal="center" vertical="top"/>
    </xf>
    <xf numFmtId="9" fontId="17" fillId="0" borderId="22" xfId="0" applyNumberFormat="1" applyFont="1" applyFill="1" applyBorder="1" applyAlignment="1">
      <alignment horizontal="center"/>
    </xf>
    <xf numFmtId="0" fontId="13" fillId="0" borderId="5" xfId="0" applyFont="1" applyFill="1" applyBorder="1"/>
    <xf numFmtId="17" fontId="14" fillId="0" borderId="9" xfId="0" applyNumberFormat="1" applyFont="1" applyFill="1" applyBorder="1" applyAlignment="1">
      <alignment horizontal="center" vertical="center" wrapText="1"/>
    </xf>
    <xf numFmtId="17" fontId="14" fillId="0" borderId="10" xfId="0" applyNumberFormat="1" applyFont="1" applyFill="1" applyBorder="1" applyAlignment="1">
      <alignment horizontal="center" vertical="center" wrapText="1"/>
    </xf>
    <xf numFmtId="17" fontId="14" fillId="0" borderId="9" xfId="0" quotePrefix="1" applyNumberFormat="1" applyFont="1" applyFill="1" applyBorder="1" applyAlignment="1">
      <alignment horizontal="center" vertical="center" wrapText="1"/>
    </xf>
    <xf numFmtId="164" fontId="16" fillId="0" borderId="12" xfId="0" applyNumberFormat="1" applyFont="1" applyFill="1" applyBorder="1" applyAlignment="1">
      <alignment horizontal="center" vertical="top"/>
    </xf>
    <xf numFmtId="9" fontId="17" fillId="0" borderId="23" xfId="0" applyNumberFormat="1" applyFont="1" applyFill="1" applyBorder="1" applyAlignment="1">
      <alignment horizontal="center"/>
    </xf>
    <xf numFmtId="9" fontId="17" fillId="0" borderId="12" xfId="0" applyNumberFormat="1" applyFont="1" applyFill="1" applyBorder="1" applyAlignment="1">
      <alignment horizontal="center"/>
    </xf>
    <xf numFmtId="9" fontId="17" fillId="0" borderId="24" xfId="0" applyNumberFormat="1" applyFont="1" applyFill="1" applyBorder="1" applyAlignment="1">
      <alignment horizontal="center"/>
    </xf>
    <xf numFmtId="9" fontId="17" fillId="0" borderId="15" xfId="0" applyNumberFormat="1" applyFont="1" applyFill="1" applyBorder="1" applyAlignment="1">
      <alignment horizontal="center"/>
    </xf>
    <xf numFmtId="9" fontId="17" fillId="0" borderId="25" xfId="0" applyNumberFormat="1" applyFont="1" applyFill="1" applyBorder="1" applyAlignment="1">
      <alignment horizontal="center"/>
    </xf>
    <xf numFmtId="9" fontId="17" fillId="0" borderId="21" xfId="0" applyNumberFormat="1" applyFont="1" applyFill="1" applyBorder="1" applyAlignment="1">
      <alignment horizontal="center"/>
    </xf>
    <xf numFmtId="0" fontId="15" fillId="0" borderId="26" xfId="0" applyFont="1" applyFill="1" applyBorder="1" applyAlignment="1">
      <alignment horizontal="left" vertical="top"/>
    </xf>
    <xf numFmtId="0" fontId="15" fillId="0" borderId="27" xfId="0" applyFont="1" applyFill="1" applyBorder="1" applyAlignment="1">
      <alignment horizontal="left" vertical="top"/>
    </xf>
    <xf numFmtId="0" fontId="15" fillId="0" borderId="28" xfId="0" applyFont="1" applyFill="1" applyBorder="1" applyAlignment="1">
      <alignment horizontal="left" vertical="top"/>
    </xf>
    <xf numFmtId="9" fontId="17" fillId="0" borderId="29" xfId="0" applyNumberFormat="1" applyFont="1" applyFill="1" applyBorder="1" applyAlignment="1">
      <alignment horizontal="center"/>
    </xf>
    <xf numFmtId="9" fontId="17" fillId="0" borderId="30" xfId="0" applyNumberFormat="1" applyFont="1" applyFill="1" applyBorder="1" applyAlignment="1">
      <alignment horizontal="center"/>
    </xf>
    <xf numFmtId="9" fontId="17" fillId="0" borderId="31" xfId="0" applyNumberFormat="1" applyFont="1" applyFill="1" applyBorder="1" applyAlignment="1">
      <alignment horizontal="center"/>
    </xf>
    <xf numFmtId="0" fontId="12" fillId="0" borderId="0" xfId="0" applyFont="1" applyFill="1" applyBorder="1" applyAlignment="1">
      <alignment horizontal="left" vertical="top" wrapText="1"/>
    </xf>
    <xf numFmtId="9" fontId="17" fillId="0" borderId="33" xfId="0" applyNumberFormat="1" applyFont="1" applyFill="1" applyBorder="1" applyAlignment="1">
      <alignment horizontal="center"/>
    </xf>
    <xf numFmtId="9" fontId="17" fillId="0" borderId="34" xfId="0" applyNumberFormat="1" applyFont="1" applyFill="1" applyBorder="1" applyAlignment="1">
      <alignment horizontal="center"/>
    </xf>
    <xf numFmtId="9" fontId="17" fillId="0" borderId="35" xfId="0" applyNumberFormat="1" applyFont="1" applyFill="1" applyBorder="1" applyAlignment="1">
      <alignment horizontal="center"/>
    </xf>
    <xf numFmtId="0" fontId="13" fillId="0" borderId="43" xfId="0" applyFont="1" applyFill="1" applyBorder="1"/>
    <xf numFmtId="0" fontId="13" fillId="0" borderId="0" xfId="0" applyFont="1" applyFill="1" applyBorder="1"/>
    <xf numFmtId="17" fontId="14" fillId="0" borderId="37" xfId="0" applyNumberFormat="1" applyFont="1" applyFill="1" applyBorder="1" applyAlignment="1">
      <alignment horizontal="center" vertical="center" wrapText="1"/>
    </xf>
    <xf numFmtId="0" fontId="15" fillId="0" borderId="38" xfId="0" applyFont="1" applyFill="1" applyBorder="1"/>
    <xf numFmtId="164" fontId="12" fillId="0" borderId="38" xfId="0" applyNumberFormat="1" applyFont="1" applyFill="1" applyBorder="1" applyAlignment="1">
      <alignment horizontal="center" wrapText="1"/>
    </xf>
    <xf numFmtId="9" fontId="12" fillId="0" borderId="38" xfId="0" applyNumberFormat="1" applyFont="1" applyFill="1" applyBorder="1" applyAlignment="1">
      <alignment horizontal="right" vertical="center" wrapText="1"/>
    </xf>
    <xf numFmtId="0" fontId="18" fillId="0" borderId="39" xfId="0" applyFont="1" applyFill="1" applyBorder="1" applyAlignment="1">
      <alignment horizontal="right"/>
    </xf>
    <xf numFmtId="164" fontId="12" fillId="0" borderId="39" xfId="0" applyNumberFormat="1" applyFont="1" applyFill="1" applyBorder="1" applyAlignment="1">
      <alignment horizontal="center" wrapText="1"/>
    </xf>
    <xf numFmtId="9" fontId="12" fillId="0" borderId="39" xfId="0" applyNumberFormat="1" applyFont="1" applyFill="1" applyBorder="1" applyAlignment="1">
      <alignment horizontal="right" vertical="center" wrapText="1"/>
    </xf>
    <xf numFmtId="164" fontId="12" fillId="0" borderId="39" xfId="2" applyNumberFormat="1" applyFont="1" applyFill="1" applyBorder="1" applyAlignment="1">
      <alignment horizontal="right" vertical="center" wrapText="1"/>
    </xf>
    <xf numFmtId="0" fontId="13" fillId="0" borderId="47" xfId="0" applyFont="1" applyFill="1" applyBorder="1"/>
    <xf numFmtId="0" fontId="14" fillId="0" borderId="46" xfId="0" applyFont="1" applyFill="1" applyBorder="1" applyAlignment="1">
      <alignment horizontal="center" wrapText="1"/>
    </xf>
    <xf numFmtId="17" fontId="14" fillId="0" borderId="46" xfId="0" quotePrefix="1" applyNumberFormat="1" applyFont="1" applyFill="1" applyBorder="1" applyAlignment="1">
      <alignment horizontal="center" wrapText="1"/>
    </xf>
    <xf numFmtId="17" fontId="14" fillId="0" borderId="46" xfId="0" applyNumberFormat="1" applyFont="1" applyFill="1" applyBorder="1" applyAlignment="1">
      <alignment horizontal="center" wrapText="1"/>
    </xf>
    <xf numFmtId="17" fontId="14" fillId="0" borderId="48" xfId="0" applyNumberFormat="1" applyFont="1" applyFill="1" applyBorder="1" applyAlignment="1">
      <alignment horizontal="center" wrapText="1"/>
    </xf>
    <xf numFmtId="9" fontId="17" fillId="0" borderId="40" xfId="0" applyNumberFormat="1" applyFont="1" applyFill="1" applyBorder="1" applyAlignment="1">
      <alignment horizontal="center"/>
    </xf>
    <xf numFmtId="9" fontId="17" fillId="0" borderId="49" xfId="0" applyNumberFormat="1" applyFont="1" applyFill="1" applyBorder="1" applyAlignment="1">
      <alignment horizontal="center"/>
    </xf>
    <xf numFmtId="9" fontId="17" fillId="0" borderId="41" xfId="0" applyNumberFormat="1" applyFont="1" applyFill="1" applyBorder="1" applyAlignment="1">
      <alignment horizontal="center"/>
    </xf>
    <xf numFmtId="9" fontId="17" fillId="0" borderId="50" xfId="0" applyNumberFormat="1" applyFont="1" applyFill="1" applyBorder="1" applyAlignment="1">
      <alignment horizontal="center"/>
    </xf>
    <xf numFmtId="9" fontId="17" fillId="0" borderId="42" xfId="0" applyNumberFormat="1" applyFont="1" applyFill="1" applyBorder="1" applyAlignment="1">
      <alignment horizontal="center"/>
    </xf>
    <xf numFmtId="9" fontId="17" fillId="0" borderId="51" xfId="0" applyNumberFormat="1" applyFont="1" applyFill="1" applyBorder="1" applyAlignment="1">
      <alignment horizontal="center"/>
    </xf>
    <xf numFmtId="17" fontId="14" fillId="0" borderId="44" xfId="0" applyNumberFormat="1" applyFont="1" applyFill="1" applyBorder="1" applyAlignment="1">
      <alignment horizontal="center" vertical="center" wrapText="1"/>
    </xf>
    <xf numFmtId="17" fontId="14" fillId="0" borderId="45" xfId="0" applyNumberFormat="1" applyFont="1" applyFill="1" applyBorder="1" applyAlignment="1">
      <alignment horizontal="center" vertical="center" wrapText="1"/>
    </xf>
    <xf numFmtId="0" fontId="16" fillId="0" borderId="0" xfId="0" applyFont="1" applyFill="1"/>
    <xf numFmtId="43" fontId="19" fillId="0" borderId="0" xfId="2" applyFont="1" applyFill="1" applyBorder="1" applyAlignment="1">
      <alignment horizontal="center" vertical="center" wrapText="1"/>
    </xf>
    <xf numFmtId="164" fontId="13" fillId="0" borderId="0" xfId="2" applyNumberFormat="1" applyFont="1" applyFill="1" applyBorder="1" applyAlignment="1">
      <alignment horizontal="center"/>
    </xf>
    <xf numFmtId="0" fontId="0" fillId="0" borderId="0" xfId="0"/>
    <xf numFmtId="0" fontId="14" fillId="0" borderId="0" xfId="0" applyFont="1" applyFill="1"/>
    <xf numFmtId="0" fontId="14" fillId="0" borderId="8" xfId="0" applyFont="1" applyFill="1" applyBorder="1" applyAlignment="1">
      <alignment horizontal="center" wrapText="1"/>
    </xf>
    <xf numFmtId="17" fontId="14" fillId="0" borderId="9" xfId="0" applyNumberFormat="1" applyFont="1" applyFill="1" applyBorder="1" applyAlignment="1">
      <alignment horizontal="center" wrapText="1"/>
    </xf>
    <xf numFmtId="17" fontId="14" fillId="0" borderId="10" xfId="0" applyNumberFormat="1" applyFont="1" applyFill="1" applyBorder="1" applyAlignment="1">
      <alignment horizontal="center" wrapText="1"/>
    </xf>
    <xf numFmtId="17" fontId="14" fillId="0" borderId="9" xfId="0" quotePrefix="1" applyNumberFormat="1" applyFont="1" applyFill="1" applyBorder="1" applyAlignment="1">
      <alignment horizontal="center" wrapText="1"/>
    </xf>
    <xf numFmtId="0" fontId="15" fillId="0" borderId="11" xfId="0" applyFont="1" applyFill="1" applyBorder="1" applyAlignment="1">
      <alignment horizontal="left" vertical="top"/>
    </xf>
    <xf numFmtId="164" fontId="16" fillId="0" borderId="12" xfId="0" applyNumberFormat="1" applyFont="1" applyFill="1" applyBorder="1" applyAlignment="1">
      <alignment horizontal="right" vertical="top"/>
    </xf>
    <xf numFmtId="9" fontId="17" fillId="0" borderId="13" xfId="0" applyNumberFormat="1" applyFont="1" applyFill="1" applyBorder="1" applyAlignment="1">
      <alignment horizontal="center"/>
    </xf>
    <xf numFmtId="0" fontId="15" fillId="0" borderId="14" xfId="0" applyFont="1" applyFill="1" applyBorder="1" applyAlignment="1">
      <alignment horizontal="left" vertical="top"/>
    </xf>
    <xf numFmtId="164" fontId="16" fillId="0" borderId="15" xfId="0" applyNumberFormat="1" applyFont="1" applyFill="1" applyBorder="1" applyAlignment="1">
      <alignment horizontal="center" vertical="top"/>
    </xf>
    <xf numFmtId="9" fontId="17" fillId="0" borderId="16" xfId="0" applyNumberFormat="1" applyFont="1" applyFill="1" applyBorder="1" applyAlignment="1">
      <alignment horizontal="center"/>
    </xf>
    <xf numFmtId="0" fontId="15" fillId="0" borderId="17" xfId="0" applyFont="1" applyFill="1" applyBorder="1" applyAlignment="1">
      <alignment horizontal="left" vertical="top"/>
    </xf>
    <xf numFmtId="164" fontId="16" fillId="0" borderId="18" xfId="0" applyNumberFormat="1" applyFont="1" applyFill="1" applyBorder="1" applyAlignment="1">
      <alignment horizontal="center" vertical="top"/>
    </xf>
    <xf numFmtId="9" fontId="17" fillId="0" borderId="19" xfId="0" applyNumberFormat="1" applyFont="1" applyFill="1" applyBorder="1" applyAlignment="1">
      <alignment horizontal="center"/>
    </xf>
    <xf numFmtId="0" fontId="15" fillId="0" borderId="20" xfId="0" applyFont="1" applyFill="1" applyBorder="1" applyAlignment="1">
      <alignment horizontal="left" vertical="top"/>
    </xf>
    <xf numFmtId="164" fontId="16" fillId="0" borderId="21" xfId="0" applyNumberFormat="1" applyFont="1" applyFill="1" applyBorder="1" applyAlignment="1">
      <alignment horizontal="center" vertical="top"/>
    </xf>
    <xf numFmtId="9" fontId="17" fillId="0" borderId="22" xfId="0" applyNumberFormat="1" applyFont="1" applyFill="1" applyBorder="1" applyAlignment="1">
      <alignment horizontal="center"/>
    </xf>
    <xf numFmtId="0" fontId="13" fillId="0" borderId="5" xfId="0" applyFont="1" applyFill="1" applyBorder="1"/>
    <xf numFmtId="9" fontId="17" fillId="0" borderId="29" xfId="0" applyNumberFormat="1" applyFont="1" applyFill="1" applyBorder="1" applyAlignment="1">
      <alignment horizontal="center"/>
    </xf>
    <xf numFmtId="9" fontId="17" fillId="0" borderId="30" xfId="0" applyNumberFormat="1" applyFont="1" applyFill="1" applyBorder="1" applyAlignment="1">
      <alignment horizontal="center"/>
    </xf>
    <xf numFmtId="9" fontId="17" fillId="0" borderId="32" xfId="0" applyNumberFormat="1" applyFont="1" applyFill="1" applyBorder="1" applyAlignment="1">
      <alignment horizontal="center"/>
    </xf>
    <xf numFmtId="9" fontId="17" fillId="0" borderId="31" xfId="0" applyNumberFormat="1" applyFont="1" applyFill="1" applyBorder="1" applyAlignment="1">
      <alignment horizontal="center"/>
    </xf>
    <xf numFmtId="0" fontId="12" fillId="0" borderId="0" xfId="0" applyFont="1" applyFill="1" applyBorder="1" applyAlignment="1">
      <alignment horizontal="left" vertical="top" wrapText="1"/>
    </xf>
    <xf numFmtId="0" fontId="15" fillId="0" borderId="38" xfId="0" applyFont="1" applyFill="1" applyBorder="1"/>
    <xf numFmtId="164" fontId="12" fillId="0" borderId="38" xfId="0" applyNumberFormat="1" applyFont="1" applyFill="1" applyBorder="1" applyAlignment="1">
      <alignment horizontal="center" wrapText="1"/>
    </xf>
    <xf numFmtId="9" fontId="12" fillId="0" borderId="38" xfId="0" applyNumberFormat="1" applyFont="1" applyFill="1" applyBorder="1" applyAlignment="1">
      <alignment horizontal="right" vertical="center" wrapText="1"/>
    </xf>
    <xf numFmtId="0" fontId="18" fillId="0" borderId="39" xfId="0" applyFont="1" applyFill="1" applyBorder="1" applyAlignment="1">
      <alignment horizontal="right"/>
    </xf>
    <xf numFmtId="164" fontId="12" fillId="0" borderId="39" xfId="0" applyNumberFormat="1" applyFont="1" applyFill="1" applyBorder="1" applyAlignment="1">
      <alignment horizontal="center" wrapText="1"/>
    </xf>
    <xf numFmtId="9" fontId="12" fillId="0" borderId="39" xfId="0" applyNumberFormat="1" applyFont="1" applyFill="1" applyBorder="1" applyAlignment="1">
      <alignment horizontal="right" vertical="center" wrapText="1"/>
    </xf>
    <xf numFmtId="164" fontId="12" fillId="0" borderId="39" xfId="2" applyNumberFormat="1" applyFont="1" applyFill="1" applyBorder="1" applyAlignment="1">
      <alignment horizontal="right" vertical="center" wrapText="1"/>
    </xf>
    <xf numFmtId="0" fontId="13" fillId="0" borderId="47" xfId="0" applyFont="1" applyFill="1" applyBorder="1"/>
    <xf numFmtId="0" fontId="14" fillId="0" borderId="46" xfId="0" applyFont="1" applyFill="1" applyBorder="1" applyAlignment="1">
      <alignment horizontal="center" wrapText="1"/>
    </xf>
    <xf numFmtId="17" fontId="14" fillId="0" borderId="46" xfId="0" quotePrefix="1" applyNumberFormat="1" applyFont="1" applyFill="1" applyBorder="1" applyAlignment="1">
      <alignment horizontal="center" wrapText="1"/>
    </xf>
    <xf numFmtId="17" fontId="14" fillId="0" borderId="46" xfId="0" applyNumberFormat="1" applyFont="1" applyFill="1" applyBorder="1" applyAlignment="1">
      <alignment horizontal="center" wrapText="1"/>
    </xf>
    <xf numFmtId="17" fontId="14" fillId="0" borderId="48" xfId="0" applyNumberFormat="1" applyFont="1" applyFill="1" applyBorder="1" applyAlignment="1">
      <alignment horizontal="center" wrapText="1"/>
    </xf>
    <xf numFmtId="17" fontId="14" fillId="0" borderId="36" xfId="0" applyNumberFormat="1" applyFont="1" applyFill="1" applyBorder="1" applyAlignment="1">
      <alignment horizontal="center" wrapText="1"/>
    </xf>
    <xf numFmtId="0" fontId="0" fillId="0" borderId="0" xfId="0"/>
    <xf numFmtId="0" fontId="10" fillId="5" borderId="0" xfId="0" applyFont="1" applyFill="1"/>
    <xf numFmtId="0" fontId="11" fillId="5" borderId="0" xfId="0" applyFont="1" applyFill="1"/>
    <xf numFmtId="164" fontId="22" fillId="0" borderId="12" xfId="0" applyNumberFormat="1" applyFont="1" applyFill="1" applyBorder="1" applyAlignment="1">
      <alignment horizontal="center" vertical="top"/>
    </xf>
    <xf numFmtId="164" fontId="22" fillId="0" borderId="15" xfId="0" applyNumberFormat="1" applyFont="1" applyFill="1" applyBorder="1" applyAlignment="1">
      <alignment horizontal="center" vertical="top"/>
    </xf>
    <xf numFmtId="164" fontId="22" fillId="0" borderId="21" xfId="0" applyNumberFormat="1" applyFont="1" applyFill="1" applyBorder="1" applyAlignment="1">
      <alignment horizontal="center" vertical="top"/>
    </xf>
    <xf numFmtId="0" fontId="0" fillId="5" borderId="0" xfId="0" applyFill="1"/>
    <xf numFmtId="0" fontId="2" fillId="0" borderId="0" xfId="0" applyFont="1" applyFill="1" applyBorder="1" applyAlignment="1">
      <alignment horizontal="left" vertical="top" wrapText="1"/>
    </xf>
    <xf numFmtId="17" fontId="1" fillId="0" borderId="9" xfId="0" applyNumberFormat="1" applyFont="1" applyBorder="1" applyAlignment="1">
      <alignment horizontal="center" vertical="center" wrapText="1"/>
    </xf>
    <xf numFmtId="17" fontId="1" fillId="0" borderId="10" xfId="0" applyNumberFormat="1" applyFont="1" applyBorder="1" applyAlignment="1">
      <alignment horizontal="center" vertical="center" wrapText="1"/>
    </xf>
    <xf numFmtId="9" fontId="21" fillId="6" borderId="16" xfId="0" applyNumberFormat="1" applyFont="1" applyFill="1" applyBorder="1" applyAlignment="1">
      <alignment horizontal="center"/>
    </xf>
    <xf numFmtId="0" fontId="1" fillId="0" borderId="8" xfId="0" applyFont="1" applyBorder="1" applyAlignment="1">
      <alignment horizontal="center" wrapText="1"/>
    </xf>
    <xf numFmtId="0" fontId="0" fillId="0" borderId="5" xfId="0" applyBorder="1"/>
    <xf numFmtId="9" fontId="21" fillId="6" borderId="13" xfId="0" applyNumberFormat="1" applyFont="1" applyFill="1" applyBorder="1" applyAlignment="1">
      <alignment horizontal="center"/>
    </xf>
    <xf numFmtId="9" fontId="21" fillId="6" borderId="22" xfId="0" applyNumberFormat="1" applyFont="1" applyFill="1" applyBorder="1" applyAlignment="1">
      <alignment horizontal="center"/>
    </xf>
    <xf numFmtId="0" fontId="20" fillId="0" borderId="26" xfId="0" applyFont="1" applyFill="1" applyBorder="1" applyAlignment="1">
      <alignment horizontal="left" vertical="top"/>
    </xf>
    <xf numFmtId="0" fontId="20" fillId="0" borderId="27" xfId="0" applyFont="1" applyFill="1" applyBorder="1" applyAlignment="1">
      <alignment horizontal="left" vertical="top"/>
    </xf>
    <xf numFmtId="0" fontId="20" fillId="0" borderId="28" xfId="0" applyFont="1" applyFill="1" applyBorder="1" applyAlignment="1">
      <alignment horizontal="left" vertical="top"/>
    </xf>
    <xf numFmtId="17" fontId="1" fillId="0" borderId="9" xfId="0" quotePrefix="1" applyNumberFormat="1" applyFont="1" applyBorder="1" applyAlignment="1">
      <alignment horizontal="center" vertical="center" wrapText="1"/>
    </xf>
    <xf numFmtId="0" fontId="11" fillId="5" borderId="43" xfId="0" applyFont="1" applyFill="1" applyBorder="1"/>
    <xf numFmtId="17" fontId="1" fillId="0" borderId="44" xfId="0" applyNumberFormat="1" applyFont="1" applyBorder="1" applyAlignment="1">
      <alignment horizontal="center" vertical="center" wrapText="1"/>
    </xf>
    <xf numFmtId="0" fontId="23" fillId="0" borderId="0" xfId="0" applyFont="1"/>
    <xf numFmtId="164" fontId="0" fillId="0" borderId="0" xfId="2" applyNumberFormat="1" applyFont="1" applyAlignment="1">
      <alignment horizontal="center"/>
    </xf>
    <xf numFmtId="43" fontId="24" fillId="0" borderId="0" xfId="2" applyFont="1" applyBorder="1" applyAlignment="1">
      <alignment horizontal="center" vertical="center" wrapText="1"/>
    </xf>
    <xf numFmtId="0" fontId="25" fillId="5" borderId="38" xfId="0" applyFont="1" applyFill="1" applyBorder="1"/>
    <xf numFmtId="164" fontId="26" fillId="5" borderId="39" xfId="0" applyNumberFormat="1" applyFont="1" applyFill="1" applyBorder="1" applyAlignment="1">
      <alignment horizontal="center" wrapText="1"/>
    </xf>
    <xf numFmtId="9" fontId="26" fillId="5" borderId="39" xfId="0" applyNumberFormat="1" applyFont="1" applyFill="1" applyBorder="1" applyAlignment="1">
      <alignment horizontal="right" vertical="center" wrapText="1"/>
    </xf>
    <xf numFmtId="164" fontId="26" fillId="5" borderId="39" xfId="2" applyNumberFormat="1" applyFont="1" applyFill="1" applyBorder="1" applyAlignment="1">
      <alignment horizontal="right" vertical="center" wrapText="1"/>
    </xf>
    <xf numFmtId="9" fontId="26" fillId="5" borderId="38" xfId="0" applyNumberFormat="1" applyFont="1" applyFill="1" applyBorder="1" applyAlignment="1">
      <alignment horizontal="right" vertical="center" wrapText="1"/>
    </xf>
    <xf numFmtId="164" fontId="26" fillId="5" borderId="38" xfId="0" applyNumberFormat="1" applyFont="1" applyFill="1" applyBorder="1" applyAlignment="1">
      <alignment horizontal="center" wrapText="1"/>
    </xf>
    <xf numFmtId="0" fontId="27" fillId="5" borderId="39" xfId="0" applyFont="1" applyFill="1" applyBorder="1" applyAlignment="1">
      <alignment horizontal="right"/>
    </xf>
    <xf numFmtId="17" fontId="1" fillId="0" borderId="45" xfId="0" applyNumberFormat="1" applyFont="1" applyBorder="1" applyAlignment="1">
      <alignment horizontal="center" vertical="center" wrapText="1"/>
    </xf>
    <xf numFmtId="0" fontId="11" fillId="5" borderId="0" xfId="0" applyFont="1" applyFill="1" applyBorder="1"/>
    <xf numFmtId="0" fontId="1" fillId="7" borderId="46" xfId="0" applyFont="1" applyFill="1" applyBorder="1" applyAlignment="1">
      <alignment horizontal="center" wrapText="1"/>
    </xf>
    <xf numFmtId="17" fontId="1" fillId="7" borderId="46" xfId="0" quotePrefix="1" applyNumberFormat="1" applyFont="1" applyFill="1" applyBorder="1" applyAlignment="1">
      <alignment horizontal="center" wrapText="1"/>
    </xf>
    <xf numFmtId="17" fontId="1" fillId="7" borderId="46" xfId="0" applyNumberFormat="1" applyFont="1" applyFill="1" applyBorder="1" applyAlignment="1">
      <alignment horizontal="center" wrapText="1"/>
    </xf>
    <xf numFmtId="0" fontId="0" fillId="7" borderId="47" xfId="0" applyFill="1" applyBorder="1"/>
    <xf numFmtId="17" fontId="1" fillId="7" borderId="48" xfId="0" applyNumberFormat="1" applyFont="1" applyFill="1" applyBorder="1" applyAlignment="1">
      <alignment horizontal="center" wrapText="1"/>
    </xf>
    <xf numFmtId="9" fontId="0" fillId="0" borderId="0" xfId="1" applyFont="1" applyAlignment="1">
      <alignment horizontal="center"/>
    </xf>
    <xf numFmtId="0" fontId="0" fillId="0" borderId="0" xfId="0"/>
    <xf numFmtId="0" fontId="10" fillId="5" borderId="0" xfId="0" applyFont="1" applyFill="1"/>
    <xf numFmtId="0" fontId="11" fillId="5" borderId="0" xfId="0" applyFont="1" applyFill="1"/>
    <xf numFmtId="0" fontId="20" fillId="0" borderId="11" xfId="0" applyFont="1" applyFill="1" applyBorder="1" applyAlignment="1">
      <alignment horizontal="left" vertical="top"/>
    </xf>
    <xf numFmtId="0" fontId="20" fillId="0" borderId="14" xfId="0" applyFont="1" applyFill="1" applyBorder="1" applyAlignment="1">
      <alignment horizontal="left" vertical="top"/>
    </xf>
    <xf numFmtId="0" fontId="20" fillId="0" borderId="20" xfId="0" applyFont="1" applyFill="1" applyBorder="1" applyAlignment="1">
      <alignment horizontal="left" vertical="top"/>
    </xf>
    <xf numFmtId="164" fontId="22" fillId="0" borderId="12" xfId="0" applyNumberFormat="1" applyFont="1" applyFill="1" applyBorder="1" applyAlignment="1">
      <alignment horizontal="center" vertical="top"/>
    </xf>
    <xf numFmtId="164" fontId="22" fillId="0" borderId="15" xfId="0" applyNumberFormat="1" applyFont="1" applyFill="1" applyBorder="1" applyAlignment="1">
      <alignment horizontal="center" vertical="top"/>
    </xf>
    <xf numFmtId="164" fontId="22" fillId="0" borderId="21" xfId="0" applyNumberFormat="1" applyFont="1" applyFill="1" applyBorder="1" applyAlignment="1">
      <alignment horizontal="center" vertical="top"/>
    </xf>
    <xf numFmtId="0" fontId="0" fillId="5" borderId="0" xfId="0" applyFill="1"/>
    <xf numFmtId="0" fontId="2" fillId="0" borderId="0" xfId="0" applyFont="1" applyFill="1" applyBorder="1" applyAlignment="1">
      <alignment horizontal="left" vertical="top" wrapText="1"/>
    </xf>
    <xf numFmtId="9" fontId="21" fillId="6" borderId="16" xfId="0" applyNumberFormat="1" applyFont="1" applyFill="1" applyBorder="1" applyAlignment="1">
      <alignment horizontal="center"/>
    </xf>
    <xf numFmtId="0" fontId="1" fillId="0" borderId="8" xfId="0" applyFont="1" applyBorder="1" applyAlignment="1">
      <alignment horizontal="center" wrapText="1"/>
    </xf>
    <xf numFmtId="0" fontId="0" fillId="0" borderId="5" xfId="0" applyBorder="1"/>
    <xf numFmtId="9" fontId="21" fillId="6" borderId="13" xfId="0" applyNumberFormat="1" applyFont="1" applyFill="1" applyBorder="1" applyAlignment="1">
      <alignment horizontal="center"/>
    </xf>
    <xf numFmtId="9" fontId="21" fillId="6" borderId="22" xfId="0" applyNumberFormat="1" applyFont="1" applyFill="1" applyBorder="1" applyAlignment="1">
      <alignment horizontal="center"/>
    </xf>
    <xf numFmtId="17" fontId="1" fillId="0" borderId="9" xfId="0" quotePrefix="1" applyNumberFormat="1" applyFont="1" applyBorder="1" applyAlignment="1">
      <alignment horizontal="center" wrapText="1"/>
    </xf>
    <xf numFmtId="17" fontId="1" fillId="0" borderId="9" xfId="0" applyNumberFormat="1" applyFont="1" applyBorder="1" applyAlignment="1">
      <alignment horizontal="center" wrapText="1"/>
    </xf>
    <xf numFmtId="17" fontId="1" fillId="0" borderId="10" xfId="0" applyNumberFormat="1" applyFont="1" applyBorder="1" applyAlignment="1">
      <alignment horizontal="center" wrapText="1"/>
    </xf>
    <xf numFmtId="0" fontId="20" fillId="0" borderId="17" xfId="0" applyFont="1" applyFill="1" applyBorder="1" applyAlignment="1">
      <alignment horizontal="left" vertical="top"/>
    </xf>
    <xf numFmtId="164" fontId="22" fillId="0" borderId="18" xfId="0" applyNumberFormat="1" applyFont="1" applyFill="1" applyBorder="1" applyAlignment="1">
      <alignment horizontal="center" vertical="top"/>
    </xf>
    <xf numFmtId="0" fontId="25" fillId="5" borderId="38" xfId="0" applyFont="1" applyFill="1" applyBorder="1"/>
    <xf numFmtId="164" fontId="26" fillId="5" borderId="39" xfId="0" applyNumberFormat="1" applyFont="1" applyFill="1" applyBorder="1" applyAlignment="1">
      <alignment horizontal="center" wrapText="1"/>
    </xf>
    <xf numFmtId="9" fontId="26" fillId="5" borderId="38" xfId="0" applyNumberFormat="1" applyFont="1" applyFill="1" applyBorder="1" applyAlignment="1">
      <alignment horizontal="right" vertical="center" wrapText="1"/>
    </xf>
    <xf numFmtId="164" fontId="26" fillId="5" borderId="38" xfId="0" applyNumberFormat="1" applyFont="1" applyFill="1" applyBorder="1" applyAlignment="1">
      <alignment horizontal="center" wrapText="1"/>
    </xf>
    <xf numFmtId="0" fontId="27" fillId="5" borderId="39" xfId="0" applyFont="1" applyFill="1" applyBorder="1" applyAlignment="1">
      <alignment horizontal="right"/>
    </xf>
    <xf numFmtId="0" fontId="1" fillId="7" borderId="46" xfId="0" applyFont="1" applyFill="1" applyBorder="1" applyAlignment="1">
      <alignment horizontal="center" wrapText="1"/>
    </xf>
    <xf numFmtId="17" fontId="1" fillId="7" borderId="46" xfId="0" quotePrefix="1" applyNumberFormat="1" applyFont="1" applyFill="1" applyBorder="1" applyAlignment="1">
      <alignment horizontal="center" wrapText="1"/>
    </xf>
    <xf numFmtId="17" fontId="1" fillId="7" borderId="46" xfId="0" applyNumberFormat="1" applyFont="1" applyFill="1" applyBorder="1" applyAlignment="1">
      <alignment horizontal="center" wrapText="1"/>
    </xf>
    <xf numFmtId="0" fontId="0" fillId="7" borderId="47" xfId="0" applyFill="1" applyBorder="1"/>
    <xf numFmtId="17" fontId="1" fillId="7" borderId="48" xfId="0" applyNumberFormat="1" applyFont="1" applyFill="1" applyBorder="1" applyAlignment="1">
      <alignment horizontal="center" wrapText="1"/>
    </xf>
    <xf numFmtId="0" fontId="0" fillId="0" borderId="0" xfId="0" applyAlignment="1">
      <alignment vertical="center"/>
    </xf>
    <xf numFmtId="0" fontId="0" fillId="0" borderId="0" xfId="0" quotePrefix="1" applyAlignment="1">
      <alignment vertical="center" wrapText="1"/>
    </xf>
    <xf numFmtId="0" fontId="28" fillId="0" borderId="0" xfId="0" applyFont="1" applyAlignment="1">
      <alignment vertical="center"/>
    </xf>
    <xf numFmtId="0" fontId="0" fillId="0" borderId="0" xfId="0"/>
    <xf numFmtId="0" fontId="10" fillId="5" borderId="0" xfId="0" applyFont="1" applyFill="1"/>
    <xf numFmtId="0" fontId="11" fillId="5" borderId="0" xfId="0" applyFont="1" applyFill="1"/>
    <xf numFmtId="0" fontId="20" fillId="0" borderId="11" xfId="0" applyFont="1" applyFill="1" applyBorder="1" applyAlignment="1">
      <alignment horizontal="left" vertical="top"/>
    </xf>
    <xf numFmtId="0" fontId="20" fillId="0" borderId="14" xfId="0" applyFont="1" applyFill="1" applyBorder="1" applyAlignment="1">
      <alignment horizontal="left" vertical="top"/>
    </xf>
    <xf numFmtId="0" fontId="20" fillId="0" borderId="20" xfId="0" applyFont="1" applyFill="1" applyBorder="1" applyAlignment="1">
      <alignment horizontal="left" vertical="top"/>
    </xf>
    <xf numFmtId="164" fontId="22" fillId="0" borderId="12" xfId="0" applyNumberFormat="1" applyFont="1" applyFill="1" applyBorder="1" applyAlignment="1">
      <alignment horizontal="center" vertical="top"/>
    </xf>
    <xf numFmtId="164" fontId="22" fillId="0" borderId="15" xfId="0" applyNumberFormat="1" applyFont="1" applyFill="1" applyBorder="1" applyAlignment="1">
      <alignment horizontal="center" vertical="top"/>
    </xf>
    <xf numFmtId="164" fontId="22" fillId="0" borderId="21" xfId="0" applyNumberFormat="1" applyFont="1" applyFill="1" applyBorder="1" applyAlignment="1">
      <alignment horizontal="center" vertical="top"/>
    </xf>
    <xf numFmtId="0" fontId="0" fillId="5" borderId="0" xfId="0" applyFill="1"/>
    <xf numFmtId="0" fontId="2" fillId="0" borderId="0" xfId="0" applyFont="1" applyFill="1" applyBorder="1" applyAlignment="1">
      <alignment horizontal="left" vertical="top" wrapText="1"/>
    </xf>
    <xf numFmtId="17" fontId="1" fillId="0" borderId="9" xfId="0" applyNumberFormat="1" applyFont="1" applyBorder="1" applyAlignment="1">
      <alignment horizontal="center" vertical="center" wrapText="1"/>
    </xf>
    <xf numFmtId="17" fontId="1" fillId="0" borderId="10" xfId="0" applyNumberFormat="1" applyFont="1" applyBorder="1" applyAlignment="1">
      <alignment horizontal="center" vertical="center" wrapText="1"/>
    </xf>
    <xf numFmtId="0" fontId="1" fillId="0" borderId="8" xfId="0" applyFont="1" applyBorder="1" applyAlignment="1">
      <alignment horizontal="center" wrapText="1"/>
    </xf>
    <xf numFmtId="0" fontId="0" fillId="0" borderId="5" xfId="0" applyBorder="1"/>
    <xf numFmtId="17" fontId="1" fillId="0" borderId="9" xfId="0" quotePrefix="1" applyNumberFormat="1" applyFont="1" applyBorder="1" applyAlignment="1">
      <alignment horizontal="center" vertical="center" wrapText="1"/>
    </xf>
    <xf numFmtId="17" fontId="1" fillId="0" borderId="37" xfId="0" applyNumberFormat="1" applyFont="1" applyBorder="1" applyAlignment="1">
      <alignment horizontal="center" vertical="center" wrapText="1"/>
    </xf>
    <xf numFmtId="0" fontId="11" fillId="5" borderId="43" xfId="0" applyFont="1" applyFill="1" applyBorder="1"/>
    <xf numFmtId="0" fontId="25" fillId="5" borderId="38" xfId="0" applyFont="1" applyFill="1" applyBorder="1"/>
    <xf numFmtId="164" fontId="26" fillId="5" borderId="39" xfId="0" applyNumberFormat="1" applyFont="1" applyFill="1" applyBorder="1" applyAlignment="1">
      <alignment horizontal="center" wrapText="1"/>
    </xf>
    <xf numFmtId="9" fontId="26" fillId="5" borderId="39" xfId="0" applyNumberFormat="1" applyFont="1" applyFill="1" applyBorder="1" applyAlignment="1">
      <alignment horizontal="right" vertical="center" wrapText="1"/>
    </xf>
    <xf numFmtId="164" fontId="26" fillId="5" borderId="39" xfId="2" applyNumberFormat="1" applyFont="1" applyFill="1" applyBorder="1" applyAlignment="1">
      <alignment horizontal="right" vertical="center" wrapText="1"/>
    </xf>
    <xf numFmtId="9" fontId="26" fillId="5" borderId="38" xfId="0" applyNumberFormat="1" applyFont="1" applyFill="1" applyBorder="1" applyAlignment="1">
      <alignment horizontal="right" vertical="center" wrapText="1"/>
    </xf>
    <xf numFmtId="164" fontId="26" fillId="5" borderId="38" xfId="0" applyNumberFormat="1" applyFont="1" applyFill="1" applyBorder="1" applyAlignment="1">
      <alignment horizontal="center" wrapText="1"/>
    </xf>
    <xf numFmtId="0" fontId="27" fillId="5" borderId="39" xfId="0" applyFont="1" applyFill="1" applyBorder="1" applyAlignment="1">
      <alignment horizontal="right"/>
    </xf>
    <xf numFmtId="0" fontId="11" fillId="5" borderId="0" xfId="0" applyFont="1" applyFill="1" applyBorder="1"/>
    <xf numFmtId="0" fontId="1" fillId="7" borderId="46" xfId="0" applyFont="1" applyFill="1" applyBorder="1" applyAlignment="1">
      <alignment horizontal="center" wrapText="1"/>
    </xf>
    <xf numFmtId="17" fontId="1" fillId="7" borderId="46" xfId="0" quotePrefix="1" applyNumberFormat="1" applyFont="1" applyFill="1" applyBorder="1" applyAlignment="1">
      <alignment horizontal="center" wrapText="1"/>
    </xf>
    <xf numFmtId="17" fontId="1" fillId="7" borderId="46" xfId="0" applyNumberFormat="1" applyFont="1" applyFill="1" applyBorder="1" applyAlignment="1">
      <alignment horizontal="center" wrapText="1"/>
    </xf>
    <xf numFmtId="0" fontId="0" fillId="7" borderId="47" xfId="0" applyFill="1" applyBorder="1"/>
    <xf numFmtId="17" fontId="1" fillId="7" borderId="48" xfId="0" applyNumberFormat="1" applyFont="1" applyFill="1" applyBorder="1" applyAlignment="1">
      <alignment horizontal="center" wrapText="1"/>
    </xf>
    <xf numFmtId="0" fontId="0" fillId="0" borderId="0" xfId="0" applyAlignment="1">
      <alignment vertical="center"/>
    </xf>
    <xf numFmtId="9" fontId="17" fillId="6" borderId="13" xfId="0" applyNumberFormat="1" applyFont="1" applyFill="1" applyBorder="1" applyAlignment="1">
      <alignment horizontal="center"/>
    </xf>
    <xf numFmtId="9" fontId="17" fillId="6" borderId="16" xfId="0" applyNumberFormat="1" applyFont="1" applyFill="1" applyBorder="1" applyAlignment="1">
      <alignment horizontal="center"/>
    </xf>
    <xf numFmtId="9" fontId="17" fillId="6" borderId="22" xfId="0" applyNumberFormat="1" applyFont="1" applyFill="1" applyBorder="1" applyAlignment="1">
      <alignment horizontal="center"/>
    </xf>
    <xf numFmtId="0" fontId="1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9" fontId="26" fillId="5" borderId="0" xfId="0" applyNumberFormat="1" applyFont="1" applyFill="1" applyBorder="1" applyAlignment="1">
      <alignment horizontal="right" vertical="center" wrapText="1"/>
    </xf>
    <xf numFmtId="164" fontId="26" fillId="5" borderId="0" xfId="2" applyNumberFormat="1" applyFont="1" applyFill="1" applyBorder="1" applyAlignment="1">
      <alignment horizontal="right" vertical="center" wrapText="1"/>
    </xf>
    <xf numFmtId="17" fontId="1" fillId="7" borderId="0" xfId="0" applyNumberFormat="1" applyFont="1" applyFill="1" applyBorder="1" applyAlignment="1">
      <alignment horizontal="center" wrapText="1"/>
    </xf>
    <xf numFmtId="9" fontId="12" fillId="3" borderId="1" xfId="0" applyNumberFormat="1" applyFont="1" applyFill="1" applyBorder="1" applyAlignment="1">
      <alignment horizontal="right" vertical="top"/>
    </xf>
    <xf numFmtId="0" fontId="12" fillId="3" borderId="1" xfId="0" applyFont="1" applyFill="1" applyBorder="1" applyAlignment="1">
      <alignment horizontal="right" vertical="top"/>
    </xf>
    <xf numFmtId="9" fontId="12" fillId="3" borderId="1" xfId="1" applyFont="1" applyFill="1" applyBorder="1" applyAlignment="1">
      <alignment horizontal="right" vertical="top"/>
    </xf>
    <xf numFmtId="0" fontId="15" fillId="0" borderId="1" xfId="0" applyFont="1" applyFill="1" applyBorder="1"/>
    <xf numFmtId="164" fontId="12" fillId="0" borderId="1" xfId="0" applyNumberFormat="1" applyFont="1" applyFill="1" applyBorder="1" applyAlignment="1">
      <alignment horizontal="center" wrapText="1"/>
    </xf>
    <xf numFmtId="9" fontId="12" fillId="0" borderId="1" xfId="0" applyNumberFormat="1" applyFont="1" applyFill="1" applyBorder="1" applyAlignment="1">
      <alignment horizontal="right" vertical="center" wrapText="1"/>
    </xf>
    <xf numFmtId="0" fontId="18" fillId="0" borderId="1" xfId="0" applyFont="1" applyFill="1" applyBorder="1" applyAlignment="1">
      <alignment horizontal="right"/>
    </xf>
    <xf numFmtId="164" fontId="12" fillId="0" borderId="1" xfId="2" applyNumberFormat="1" applyFont="1" applyFill="1" applyBorder="1" applyAlignment="1">
      <alignment horizontal="right" vertical="center" wrapText="1"/>
    </xf>
    <xf numFmtId="0" fontId="29" fillId="0" borderId="0" xfId="0" applyFont="1" applyFill="1"/>
    <xf numFmtId="0" fontId="30" fillId="0" borderId="0" xfId="0" applyFont="1"/>
    <xf numFmtId="0" fontId="31" fillId="0" borderId="0" xfId="0" applyFont="1"/>
    <xf numFmtId="17" fontId="14" fillId="0" borderId="3" xfId="0" quotePrefix="1" applyNumberFormat="1" applyFont="1" applyFill="1" applyBorder="1" applyAlignment="1">
      <alignment horizontal="center" wrapText="1"/>
    </xf>
    <xf numFmtId="0" fontId="14" fillId="0" borderId="1" xfId="0" applyFont="1" applyFill="1" applyBorder="1" applyAlignment="1">
      <alignment horizontal="center" wrapText="1"/>
    </xf>
    <xf numFmtId="0" fontId="30" fillId="0" borderId="0" xfId="0" applyFont="1" applyAlignment="1">
      <alignment vertical="center"/>
    </xf>
    <xf numFmtId="0" fontId="30" fillId="0" borderId="0" xfId="0" applyFont="1" applyAlignment="1">
      <alignment horizontal="center" vertical="center"/>
    </xf>
    <xf numFmtId="0" fontId="32" fillId="0" borderId="0" xfId="0" applyFont="1" applyAlignment="1">
      <alignment vertical="center"/>
    </xf>
    <xf numFmtId="0" fontId="33" fillId="0" borderId="0" xfId="0" applyFont="1"/>
    <xf numFmtId="0" fontId="33" fillId="0" borderId="0" xfId="0" applyFont="1" applyAlignment="1">
      <alignment vertical="center"/>
    </xf>
    <xf numFmtId="0" fontId="33" fillId="0" borderId="0" xfId="0" applyFont="1" applyAlignment="1">
      <alignment horizontal="center" vertical="center"/>
    </xf>
    <xf numFmtId="43" fontId="24" fillId="0" borderId="45" xfId="2" applyFont="1" applyBorder="1" applyAlignment="1">
      <alignment horizontal="center" vertical="center" wrapText="1"/>
    </xf>
    <xf numFmtId="9" fontId="26" fillId="5" borderId="45" xfId="0" applyNumberFormat="1" applyFont="1" applyFill="1" applyBorder="1" applyAlignment="1">
      <alignment horizontal="right" vertical="center" wrapText="1"/>
    </xf>
    <xf numFmtId="9" fontId="17" fillId="6" borderId="29" xfId="0" applyNumberFormat="1" applyFont="1" applyFill="1" applyBorder="1" applyAlignment="1">
      <alignment horizontal="center"/>
    </xf>
    <xf numFmtId="9" fontId="17" fillId="6" borderId="30" xfId="0" applyNumberFormat="1" applyFont="1" applyFill="1" applyBorder="1" applyAlignment="1">
      <alignment horizontal="center"/>
    </xf>
    <xf numFmtId="9" fontId="17" fillId="6" borderId="31" xfId="0" applyNumberFormat="1" applyFont="1" applyFill="1" applyBorder="1" applyAlignment="1">
      <alignment horizontal="center"/>
    </xf>
    <xf numFmtId="9" fontId="21" fillId="6" borderId="29" xfId="0" applyNumberFormat="1" applyFont="1" applyFill="1" applyBorder="1" applyAlignment="1">
      <alignment horizontal="center"/>
    </xf>
    <xf numFmtId="9" fontId="21" fillId="6" borderId="30" xfId="0" applyNumberFormat="1" applyFont="1" applyFill="1" applyBorder="1" applyAlignment="1">
      <alignment horizontal="center"/>
    </xf>
    <xf numFmtId="9" fontId="21" fillId="6" borderId="31" xfId="0" applyNumberFormat="1" applyFont="1" applyFill="1" applyBorder="1" applyAlignment="1">
      <alignment horizontal="center"/>
    </xf>
    <xf numFmtId="9" fontId="26" fillId="5" borderId="52" xfId="0" applyNumberFormat="1" applyFont="1" applyFill="1" applyBorder="1" applyAlignment="1">
      <alignment horizontal="right" vertical="center" wrapText="1"/>
    </xf>
    <xf numFmtId="17" fontId="1" fillId="7" borderId="43" xfId="0" applyNumberFormat="1" applyFont="1" applyFill="1" applyBorder="1" applyAlignment="1">
      <alignment horizontal="center" wrapText="1"/>
    </xf>
    <xf numFmtId="0" fontId="34" fillId="0" borderId="0" xfId="0" applyFont="1" applyFill="1"/>
    <xf numFmtId="0" fontId="35" fillId="0" borderId="0" xfId="0" applyFont="1"/>
    <xf numFmtId="0" fontId="35" fillId="0" borderId="0" xfId="0" quotePrefix="1" applyFont="1" applyFill="1" applyAlignment="1">
      <alignment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3" borderId="1" xfId="0" applyFont="1" applyFill="1" applyBorder="1" applyAlignment="1">
      <alignment horizontal="right" vertical="top"/>
    </xf>
    <xf numFmtId="0" fontId="0" fillId="0" borderId="0" xfId="0" applyAlignment="1">
      <alignment horizontal="right"/>
    </xf>
  </cellXfs>
  <cellStyles count="3">
    <cellStyle name="Comma" xfId="2" builtinId="3"/>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0</xdr:col>
      <xdr:colOff>81643</xdr:colOff>
      <xdr:row>5</xdr:row>
      <xdr:rowOff>13608</xdr:rowOff>
    </xdr:from>
    <xdr:ext cx="1074962" cy="2054679"/>
    <xdr:sp macro="" textlink="">
      <xdr:nvSpPr>
        <xdr:cNvPr id="2" name="TextBox 1"/>
        <xdr:cNvSpPr txBox="1"/>
      </xdr:nvSpPr>
      <xdr:spPr>
        <a:xfrm>
          <a:off x="81643" y="2013858"/>
          <a:ext cx="1074962" cy="205467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300" b="1">
              <a:solidFill>
                <a:schemeClr val="bg1"/>
              </a:solidFill>
            </a:rPr>
            <a:t>For a version of this report focused on </a:t>
          </a:r>
          <a:r>
            <a:rPr lang="en-US" sz="1300" b="1" u="sng">
              <a:solidFill>
                <a:schemeClr val="bg1"/>
              </a:solidFill>
            </a:rPr>
            <a:t>Rural</a:t>
          </a:r>
          <a:r>
            <a:rPr lang="en-US" sz="1300" b="1">
              <a:solidFill>
                <a:schemeClr val="bg1"/>
              </a:solidFill>
            </a:rPr>
            <a:t> MDS, PA, NPs, Scroll Down.</a:t>
          </a:r>
        </a:p>
        <a:p>
          <a:pPr algn="ctr"/>
          <a:r>
            <a:rPr lang="en-US" sz="2400" b="1">
              <a:solidFill>
                <a:schemeClr val="bg1"/>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95252</xdr:colOff>
      <xdr:row>1</xdr:row>
      <xdr:rowOff>108856</xdr:rowOff>
    </xdr:from>
    <xdr:ext cx="1074962" cy="2054679"/>
    <xdr:sp macro="" textlink="">
      <xdr:nvSpPr>
        <xdr:cNvPr id="2" name="TextBox 1"/>
        <xdr:cNvSpPr txBox="1"/>
      </xdr:nvSpPr>
      <xdr:spPr>
        <a:xfrm>
          <a:off x="95252" y="380999"/>
          <a:ext cx="1074962" cy="205467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300" b="1">
              <a:solidFill>
                <a:schemeClr val="bg1"/>
              </a:solidFill>
            </a:rPr>
            <a:t>For a version of this report focused on Rural MDS, PA, NPs, Scroll Down.</a:t>
          </a:r>
        </a:p>
        <a:p>
          <a:pPr algn="ctr"/>
          <a:r>
            <a:rPr lang="en-US" sz="2400" b="1">
              <a:solidFill>
                <a:schemeClr val="bg1"/>
              </a:solidFill>
            </a:rPr>
            <a: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S55"/>
  <sheetViews>
    <sheetView tabSelected="1" view="pageBreakPreview" zoomScaleNormal="100" zoomScaleSheetLayoutView="100" workbookViewId="0"/>
  </sheetViews>
  <sheetFormatPr defaultRowHeight="15"/>
  <cols>
    <col min="1" max="1" width="24.28515625" customWidth="1"/>
    <col min="3" max="3" width="10.85546875" customWidth="1"/>
    <col min="13" max="13" width="10.140625" customWidth="1"/>
  </cols>
  <sheetData>
    <row r="1" spans="1:19" ht="20.25">
      <c r="A1" s="4" t="s">
        <v>117</v>
      </c>
    </row>
    <row r="3" spans="1:19" ht="89.25" customHeight="1">
      <c r="A3" s="2"/>
      <c r="B3" s="276" t="s">
        <v>3</v>
      </c>
      <c r="C3" s="277"/>
      <c r="D3" s="274" t="s">
        <v>0</v>
      </c>
      <c r="E3" s="275"/>
      <c r="F3" s="274" t="s">
        <v>1</v>
      </c>
      <c r="G3" s="275"/>
      <c r="H3" s="274" t="s">
        <v>2</v>
      </c>
      <c r="I3" s="275"/>
      <c r="J3" s="276" t="s">
        <v>93</v>
      </c>
      <c r="K3" s="277"/>
      <c r="L3" s="274" t="s">
        <v>6</v>
      </c>
      <c r="M3" s="275"/>
      <c r="N3" s="274" t="s">
        <v>4</v>
      </c>
      <c r="O3" s="275"/>
      <c r="P3" s="276" t="s">
        <v>5</v>
      </c>
      <c r="Q3" s="277"/>
      <c r="R3" s="274" t="s">
        <v>7</v>
      </c>
      <c r="S3" s="275"/>
    </row>
    <row r="4" spans="1:19" ht="25.5">
      <c r="A4" s="1" t="s">
        <v>61</v>
      </c>
      <c r="B4" s="1" t="s">
        <v>8</v>
      </c>
      <c r="C4" s="1" t="s">
        <v>9</v>
      </c>
      <c r="D4" s="1" t="s">
        <v>8</v>
      </c>
      <c r="E4" s="1" t="s">
        <v>9</v>
      </c>
      <c r="F4" s="1" t="s">
        <v>8</v>
      </c>
      <c r="G4" s="1" t="s">
        <v>9</v>
      </c>
      <c r="H4" s="1" t="s">
        <v>8</v>
      </c>
      <c r="I4" s="1" t="s">
        <v>9</v>
      </c>
      <c r="J4" s="2" t="s">
        <v>8</v>
      </c>
      <c r="K4" s="2" t="s">
        <v>9</v>
      </c>
      <c r="L4" s="1" t="s">
        <v>8</v>
      </c>
      <c r="M4" s="1" t="s">
        <v>9</v>
      </c>
      <c r="N4" s="1" t="s">
        <v>8</v>
      </c>
      <c r="O4" s="1" t="s">
        <v>9</v>
      </c>
      <c r="P4" s="1" t="s">
        <v>8</v>
      </c>
      <c r="Q4" s="1" t="s">
        <v>9</v>
      </c>
      <c r="R4" s="1" t="s">
        <v>8</v>
      </c>
      <c r="S4" s="1" t="s">
        <v>9</v>
      </c>
    </row>
    <row r="5" spans="1:19">
      <c r="A5" s="3" t="s">
        <v>10</v>
      </c>
      <c r="B5" s="242">
        <v>0.38</v>
      </c>
      <c r="C5" s="243">
        <v>22</v>
      </c>
      <c r="D5" s="243">
        <v>4047</v>
      </c>
      <c r="E5" s="243">
        <v>25</v>
      </c>
      <c r="F5" s="243">
        <v>2800</v>
      </c>
      <c r="G5" s="243">
        <v>24</v>
      </c>
      <c r="H5" s="243">
        <v>1247</v>
      </c>
      <c r="I5" s="243">
        <v>29</v>
      </c>
      <c r="J5" s="244">
        <f>VLOOKUP(A5,'BW Time Series - MD PA NP Share'!C$65:Q$115,15,FALSE)</f>
        <v>0.46</v>
      </c>
      <c r="K5" s="243">
        <f t="shared" ref="K5:K12" si="0">RANK(J5,J$5:J$55,0)</f>
        <v>13</v>
      </c>
      <c r="L5" s="243">
        <v>730</v>
      </c>
      <c r="M5" s="243">
        <v>19</v>
      </c>
      <c r="N5" s="243">
        <v>92</v>
      </c>
      <c r="O5" s="243">
        <v>17</v>
      </c>
      <c r="P5" s="242">
        <v>0.92</v>
      </c>
      <c r="Q5" s="243">
        <v>8</v>
      </c>
      <c r="R5" s="280">
        <v>11</v>
      </c>
      <c r="S5" s="280">
        <v>29</v>
      </c>
    </row>
    <row r="6" spans="1:19">
      <c r="A6" s="3" t="s">
        <v>11</v>
      </c>
      <c r="B6" s="242">
        <v>0.24</v>
      </c>
      <c r="C6" s="243">
        <v>48</v>
      </c>
      <c r="D6" s="243">
        <v>512</v>
      </c>
      <c r="E6" s="243">
        <v>50</v>
      </c>
      <c r="F6" s="243">
        <v>174</v>
      </c>
      <c r="G6" s="243">
        <v>51</v>
      </c>
      <c r="H6" s="243">
        <v>338</v>
      </c>
      <c r="I6" s="243">
        <v>43</v>
      </c>
      <c r="J6" s="244">
        <f>VLOOKUP(A6,'BW Time Series - MD PA NP Share'!C$65:Q$115,15,FALSE)</f>
        <v>0.24</v>
      </c>
      <c r="K6" s="243">
        <f t="shared" si="0"/>
        <v>47</v>
      </c>
      <c r="L6" s="243">
        <v>127</v>
      </c>
      <c r="M6" s="243">
        <v>46</v>
      </c>
      <c r="N6" s="243">
        <v>19</v>
      </c>
      <c r="O6" s="243">
        <v>43</v>
      </c>
      <c r="P6" s="242">
        <v>0.86</v>
      </c>
      <c r="Q6" s="243">
        <v>19</v>
      </c>
      <c r="R6" s="280">
        <v>6</v>
      </c>
      <c r="S6" s="280">
        <v>37</v>
      </c>
    </row>
    <row r="7" spans="1:19">
      <c r="A7" s="3" t="s">
        <v>12</v>
      </c>
      <c r="B7" s="242">
        <v>0.33</v>
      </c>
      <c r="C7" s="243">
        <v>35</v>
      </c>
      <c r="D7" s="243">
        <v>5396</v>
      </c>
      <c r="E7" s="243">
        <v>20</v>
      </c>
      <c r="F7" s="243">
        <v>3254</v>
      </c>
      <c r="G7" s="243">
        <v>23</v>
      </c>
      <c r="H7" s="243">
        <v>2142</v>
      </c>
      <c r="I7" s="243">
        <v>14</v>
      </c>
      <c r="J7" s="244">
        <f>VLOOKUP(A7,'BW Time Series - MD PA NP Share'!C$65:Q$115,15,FALSE)</f>
        <v>0.41</v>
      </c>
      <c r="K7" s="243">
        <f t="shared" si="0"/>
        <v>28</v>
      </c>
      <c r="L7" s="243">
        <v>272</v>
      </c>
      <c r="M7" s="243">
        <v>38</v>
      </c>
      <c r="N7" s="243">
        <v>66</v>
      </c>
      <c r="O7" s="243">
        <v>27</v>
      </c>
      <c r="P7" s="242">
        <v>0.85</v>
      </c>
      <c r="Q7" s="243">
        <v>24</v>
      </c>
      <c r="R7" s="280">
        <v>10</v>
      </c>
      <c r="S7" s="280">
        <v>30</v>
      </c>
    </row>
    <row r="8" spans="1:19">
      <c r="A8" s="3" t="s">
        <v>13</v>
      </c>
      <c r="B8" s="242">
        <v>0.4</v>
      </c>
      <c r="C8" s="243">
        <v>18</v>
      </c>
      <c r="D8" s="243">
        <v>2452</v>
      </c>
      <c r="E8" s="243">
        <v>34</v>
      </c>
      <c r="F8" s="243">
        <v>1438</v>
      </c>
      <c r="G8" s="243">
        <v>34</v>
      </c>
      <c r="H8" s="243">
        <v>1014</v>
      </c>
      <c r="I8" s="243">
        <v>34</v>
      </c>
      <c r="J8" s="244">
        <f>VLOOKUP(A8,'BW Time Series - MD PA NP Share'!C$65:Q$115,15,FALSE)</f>
        <v>0.51</v>
      </c>
      <c r="K8" s="243">
        <f t="shared" si="0"/>
        <v>8</v>
      </c>
      <c r="L8" s="243">
        <v>723</v>
      </c>
      <c r="M8" s="243">
        <v>21</v>
      </c>
      <c r="N8" s="243">
        <v>68</v>
      </c>
      <c r="O8" s="243">
        <v>26</v>
      </c>
      <c r="P8" s="242">
        <v>0.91</v>
      </c>
      <c r="Q8" s="243">
        <v>13</v>
      </c>
      <c r="R8" s="280">
        <v>16</v>
      </c>
      <c r="S8" s="280">
        <v>25</v>
      </c>
    </row>
    <row r="9" spans="1:19">
      <c r="A9" s="3" t="s">
        <v>14</v>
      </c>
      <c r="B9" s="242">
        <v>0.28999999999999998</v>
      </c>
      <c r="C9" s="243">
        <v>41</v>
      </c>
      <c r="D9" s="243">
        <v>33147</v>
      </c>
      <c r="E9" s="243">
        <v>1</v>
      </c>
      <c r="F9" s="243">
        <v>23761</v>
      </c>
      <c r="G9" s="243">
        <v>1</v>
      </c>
      <c r="H9" s="243">
        <v>9386</v>
      </c>
      <c r="I9" s="243">
        <v>1</v>
      </c>
      <c r="J9" s="244">
        <f>VLOOKUP(A9,'BW Time Series - MD PA NP Share'!C$65:Q$115,15,FALSE)</f>
        <v>0.4</v>
      </c>
      <c r="K9" s="243">
        <f t="shared" si="0"/>
        <v>30</v>
      </c>
      <c r="L9" s="243">
        <v>657</v>
      </c>
      <c r="M9" s="243">
        <v>24</v>
      </c>
      <c r="N9" s="243">
        <v>283</v>
      </c>
      <c r="O9" s="243">
        <v>2</v>
      </c>
      <c r="P9" s="242">
        <v>0.81</v>
      </c>
      <c r="Q9" s="243">
        <v>32</v>
      </c>
      <c r="R9" s="280">
        <v>16</v>
      </c>
      <c r="S9" s="280">
        <v>25</v>
      </c>
    </row>
    <row r="10" spans="1:19">
      <c r="A10" s="3" t="s">
        <v>15</v>
      </c>
      <c r="B10" s="242">
        <v>0.34</v>
      </c>
      <c r="C10" s="243">
        <v>30</v>
      </c>
      <c r="D10" s="243">
        <v>5115</v>
      </c>
      <c r="E10" s="243">
        <v>22</v>
      </c>
      <c r="F10" s="243">
        <v>3607</v>
      </c>
      <c r="G10" s="243">
        <v>21</v>
      </c>
      <c r="H10" s="243">
        <v>1508</v>
      </c>
      <c r="I10" s="243">
        <v>24</v>
      </c>
      <c r="J10" s="244">
        <f>VLOOKUP(A10,'BW Time Series - MD PA NP Share'!C$65:Q$115,15,FALSE)</f>
        <v>0.42</v>
      </c>
      <c r="K10" s="243">
        <f t="shared" si="0"/>
        <v>24</v>
      </c>
      <c r="L10" s="243">
        <v>569</v>
      </c>
      <c r="M10" s="243">
        <v>28</v>
      </c>
      <c r="N10" s="243">
        <v>59</v>
      </c>
      <c r="O10" s="243">
        <v>28</v>
      </c>
      <c r="P10" s="242">
        <v>0.78</v>
      </c>
      <c r="Q10" s="243">
        <v>36</v>
      </c>
      <c r="R10" s="280">
        <v>22</v>
      </c>
      <c r="S10" s="280">
        <v>12</v>
      </c>
    </row>
    <row r="11" spans="1:19">
      <c r="A11" s="3" t="s">
        <v>16</v>
      </c>
      <c r="B11" s="242">
        <v>0.32</v>
      </c>
      <c r="C11" s="243">
        <v>37</v>
      </c>
      <c r="D11" s="243">
        <v>3827</v>
      </c>
      <c r="E11" s="243">
        <v>28</v>
      </c>
      <c r="F11" s="243">
        <v>2599</v>
      </c>
      <c r="G11" s="243">
        <v>26</v>
      </c>
      <c r="H11" s="243">
        <v>1228</v>
      </c>
      <c r="I11" s="243">
        <v>31</v>
      </c>
      <c r="J11" s="244">
        <f>VLOOKUP(A11,'BW Time Series - MD PA NP Share'!C$65:Q$115,15,FALSE)</f>
        <v>0.44</v>
      </c>
      <c r="K11" s="243">
        <f t="shared" si="0"/>
        <v>17</v>
      </c>
      <c r="L11" s="243">
        <v>209</v>
      </c>
      <c r="M11" s="243">
        <v>43</v>
      </c>
      <c r="N11" s="243">
        <v>27</v>
      </c>
      <c r="O11" s="243">
        <v>39</v>
      </c>
      <c r="P11" s="242">
        <v>0.84</v>
      </c>
      <c r="Q11" s="243">
        <v>27</v>
      </c>
      <c r="R11" s="280">
        <v>4</v>
      </c>
      <c r="S11" s="280">
        <v>41</v>
      </c>
    </row>
    <row r="12" spans="1:19">
      <c r="A12" s="3" t="s">
        <v>17</v>
      </c>
      <c r="B12" s="242">
        <v>0.48</v>
      </c>
      <c r="C12" s="243">
        <v>6</v>
      </c>
      <c r="D12" s="243">
        <v>1252</v>
      </c>
      <c r="E12" s="243">
        <v>41</v>
      </c>
      <c r="F12" s="243">
        <v>773</v>
      </c>
      <c r="G12" s="243">
        <v>43</v>
      </c>
      <c r="H12" s="243">
        <v>479</v>
      </c>
      <c r="I12" s="243">
        <v>37</v>
      </c>
      <c r="J12" s="244">
        <f>VLOOKUP(A12,'BW Time Series - MD PA NP Share'!C$65:Q$115,15,FALSE)</f>
        <v>0.53</v>
      </c>
      <c r="K12" s="243">
        <f t="shared" si="0"/>
        <v>5</v>
      </c>
      <c r="L12" s="243">
        <v>229</v>
      </c>
      <c r="M12" s="243">
        <v>40</v>
      </c>
      <c r="N12" s="243">
        <v>7</v>
      </c>
      <c r="O12" s="243">
        <v>50</v>
      </c>
      <c r="P12" s="242">
        <v>1</v>
      </c>
      <c r="Q12" s="243">
        <v>1</v>
      </c>
      <c r="R12" s="280">
        <v>2</v>
      </c>
      <c r="S12" s="280">
        <v>45</v>
      </c>
    </row>
    <row r="13" spans="1:19">
      <c r="A13" s="3" t="s">
        <v>18</v>
      </c>
      <c r="B13" s="242">
        <v>0.28000000000000003</v>
      </c>
      <c r="C13" s="243">
        <v>46</v>
      </c>
      <c r="D13" s="243">
        <v>745</v>
      </c>
      <c r="E13" s="243">
        <v>49</v>
      </c>
      <c r="F13" s="243">
        <v>607</v>
      </c>
      <c r="G13" s="243">
        <v>46</v>
      </c>
      <c r="H13" s="243">
        <v>138</v>
      </c>
      <c r="I13" s="243">
        <v>48</v>
      </c>
      <c r="J13" s="244"/>
      <c r="K13" s="243"/>
      <c r="L13" s="243" t="s">
        <v>116</v>
      </c>
      <c r="M13" s="243" t="s">
        <v>116</v>
      </c>
      <c r="N13" s="243">
        <v>2</v>
      </c>
      <c r="O13" s="243">
        <v>51</v>
      </c>
      <c r="P13" s="242">
        <v>0.28999999999999998</v>
      </c>
      <c r="Q13" s="243">
        <v>51</v>
      </c>
      <c r="R13" s="280" t="s">
        <v>116</v>
      </c>
      <c r="S13" s="280" t="s">
        <v>116</v>
      </c>
    </row>
    <row r="14" spans="1:19">
      <c r="A14" s="3" t="s">
        <v>19</v>
      </c>
      <c r="B14" s="242">
        <v>0.34</v>
      </c>
      <c r="C14" s="243">
        <v>31</v>
      </c>
      <c r="D14" s="243">
        <v>16919</v>
      </c>
      <c r="E14" s="243">
        <v>4</v>
      </c>
      <c r="F14" s="243">
        <v>11961</v>
      </c>
      <c r="G14" s="243">
        <v>2</v>
      </c>
      <c r="H14" s="243">
        <v>4958</v>
      </c>
      <c r="I14" s="243">
        <v>4</v>
      </c>
      <c r="J14" s="244">
        <f>VLOOKUP(A14,'BW Time Series - MD PA NP Share'!C$65:Q$115,15,FALSE)</f>
        <v>0.4</v>
      </c>
      <c r="K14" s="243">
        <f t="shared" ref="K14:K34" si="1">RANK(J14,J$5:J$55,0)</f>
        <v>30</v>
      </c>
      <c r="L14" s="243">
        <v>629</v>
      </c>
      <c r="M14" s="243">
        <v>26</v>
      </c>
      <c r="N14" s="243">
        <v>172</v>
      </c>
      <c r="O14" s="243">
        <v>3</v>
      </c>
      <c r="P14" s="242">
        <v>0.95</v>
      </c>
      <c r="Q14" s="243">
        <v>6</v>
      </c>
      <c r="R14" s="280">
        <v>8</v>
      </c>
      <c r="S14" s="280">
        <v>34</v>
      </c>
    </row>
    <row r="15" spans="1:19">
      <c r="A15" s="3" t="s">
        <v>20</v>
      </c>
      <c r="B15" s="242">
        <v>0.31</v>
      </c>
      <c r="C15" s="243">
        <v>40</v>
      </c>
      <c r="D15" s="243">
        <v>6847</v>
      </c>
      <c r="E15" s="243">
        <v>16</v>
      </c>
      <c r="F15" s="243">
        <v>4676</v>
      </c>
      <c r="G15" s="243">
        <v>16</v>
      </c>
      <c r="H15" s="243">
        <v>2171</v>
      </c>
      <c r="I15" s="243">
        <v>13</v>
      </c>
      <c r="J15" s="244">
        <f>VLOOKUP(A15,'BW Time Series - MD PA NP Share'!C$65:Q$115,15,FALSE)</f>
        <v>0.38</v>
      </c>
      <c r="K15" s="243">
        <f t="shared" si="1"/>
        <v>36</v>
      </c>
      <c r="L15" s="243">
        <v>945</v>
      </c>
      <c r="M15" s="243">
        <v>13</v>
      </c>
      <c r="N15" s="243">
        <v>129</v>
      </c>
      <c r="O15" s="243">
        <v>8</v>
      </c>
      <c r="P15" s="242">
        <v>0.91</v>
      </c>
      <c r="Q15" s="243">
        <v>12</v>
      </c>
      <c r="R15" s="280">
        <v>38</v>
      </c>
      <c r="S15" s="280">
        <v>4</v>
      </c>
    </row>
    <row r="16" spans="1:19">
      <c r="A16" s="3" t="s">
        <v>21</v>
      </c>
      <c r="B16" s="242">
        <v>0.23</v>
      </c>
      <c r="C16" s="243">
        <v>50</v>
      </c>
      <c r="D16" s="243">
        <v>1034</v>
      </c>
      <c r="E16" s="243">
        <v>44</v>
      </c>
      <c r="F16" s="243">
        <v>1031</v>
      </c>
      <c r="G16" s="243">
        <v>39</v>
      </c>
      <c r="H16" s="243">
        <v>3</v>
      </c>
      <c r="I16" s="243">
        <v>51</v>
      </c>
      <c r="J16" s="244">
        <f>VLOOKUP(A16,'BW Time Series - MD PA NP Share'!C$65:Q$115,15,FALSE)</f>
        <v>0.39</v>
      </c>
      <c r="K16" s="243">
        <f t="shared" si="1"/>
        <v>34</v>
      </c>
      <c r="L16" s="243">
        <v>255</v>
      </c>
      <c r="M16" s="243">
        <v>39</v>
      </c>
      <c r="N16" s="243">
        <v>13</v>
      </c>
      <c r="O16" s="243">
        <v>47</v>
      </c>
      <c r="P16" s="242">
        <v>0.56999999999999995</v>
      </c>
      <c r="Q16" s="243">
        <v>48</v>
      </c>
      <c r="R16" s="280">
        <v>1</v>
      </c>
      <c r="S16" s="280">
        <v>46</v>
      </c>
    </row>
    <row r="17" spans="1:19">
      <c r="A17" s="3" t="s">
        <v>22</v>
      </c>
      <c r="B17" s="242">
        <v>0.28000000000000003</v>
      </c>
      <c r="C17" s="243">
        <v>43</v>
      </c>
      <c r="D17" s="243">
        <v>1216</v>
      </c>
      <c r="E17" s="243">
        <v>42</v>
      </c>
      <c r="F17" s="243">
        <v>778</v>
      </c>
      <c r="G17" s="243">
        <v>42</v>
      </c>
      <c r="H17" s="243">
        <v>438</v>
      </c>
      <c r="I17" s="243">
        <v>41</v>
      </c>
      <c r="J17" s="244">
        <f>VLOOKUP(A17,'BW Time Series - MD PA NP Share'!C$65:Q$115,15,FALSE)</f>
        <v>0.36</v>
      </c>
      <c r="K17" s="243">
        <f t="shared" si="1"/>
        <v>38</v>
      </c>
      <c r="L17" s="243">
        <v>306</v>
      </c>
      <c r="M17" s="243">
        <v>37</v>
      </c>
      <c r="N17" s="243">
        <v>17</v>
      </c>
      <c r="O17" s="243">
        <v>46</v>
      </c>
      <c r="P17" s="242">
        <v>0.4</v>
      </c>
      <c r="Q17" s="243">
        <v>50</v>
      </c>
      <c r="R17" s="280">
        <v>5</v>
      </c>
      <c r="S17" s="280">
        <v>39</v>
      </c>
    </row>
    <row r="18" spans="1:19">
      <c r="A18" s="3" t="s">
        <v>23</v>
      </c>
      <c r="B18" s="242">
        <v>0.4</v>
      </c>
      <c r="C18" s="243">
        <v>17</v>
      </c>
      <c r="D18" s="243">
        <v>12394</v>
      </c>
      <c r="E18" s="243">
        <v>8</v>
      </c>
      <c r="F18" s="243">
        <v>9570</v>
      </c>
      <c r="G18" s="243">
        <v>6</v>
      </c>
      <c r="H18" s="243">
        <v>2824</v>
      </c>
      <c r="I18" s="243">
        <v>10</v>
      </c>
      <c r="J18" s="244">
        <f>VLOOKUP(A18,'BW Time Series - MD PA NP Share'!C$65:Q$115,15,FALSE)</f>
        <v>0.38</v>
      </c>
      <c r="K18" s="243">
        <f t="shared" si="1"/>
        <v>36</v>
      </c>
      <c r="L18" s="243">
        <v>901</v>
      </c>
      <c r="M18" s="243">
        <v>16</v>
      </c>
      <c r="N18" s="243">
        <v>152</v>
      </c>
      <c r="O18" s="243">
        <v>5</v>
      </c>
      <c r="P18" s="242">
        <v>0.84</v>
      </c>
      <c r="Q18" s="243">
        <v>26</v>
      </c>
      <c r="R18" s="280">
        <v>22</v>
      </c>
      <c r="S18" s="280">
        <v>12</v>
      </c>
    </row>
    <row r="19" spans="1:19">
      <c r="A19" s="3" t="s">
        <v>24</v>
      </c>
      <c r="B19" s="242">
        <v>0.35</v>
      </c>
      <c r="C19" s="243">
        <v>28</v>
      </c>
      <c r="D19" s="243">
        <v>5861</v>
      </c>
      <c r="E19" s="243">
        <v>19</v>
      </c>
      <c r="F19" s="243">
        <v>4211</v>
      </c>
      <c r="G19" s="243">
        <v>18</v>
      </c>
      <c r="H19" s="243">
        <v>1650</v>
      </c>
      <c r="I19" s="243">
        <v>19</v>
      </c>
      <c r="J19" s="244">
        <f>VLOOKUP(A19,'BW Time Series - MD PA NP Share'!C$65:Q$115,15,FALSE)</f>
        <v>0.44</v>
      </c>
      <c r="K19" s="243">
        <f t="shared" si="1"/>
        <v>17</v>
      </c>
      <c r="L19" s="243">
        <v>724</v>
      </c>
      <c r="M19" s="243">
        <v>20</v>
      </c>
      <c r="N19" s="243">
        <v>114</v>
      </c>
      <c r="O19" s="243">
        <v>10</v>
      </c>
      <c r="P19" s="242">
        <v>0.92</v>
      </c>
      <c r="Q19" s="243">
        <v>9</v>
      </c>
      <c r="R19" s="280">
        <v>24</v>
      </c>
      <c r="S19" s="280">
        <v>11</v>
      </c>
    </row>
    <row r="20" spans="1:19">
      <c r="A20" s="3" t="s">
        <v>25</v>
      </c>
      <c r="B20" s="242">
        <v>0.51</v>
      </c>
      <c r="C20" s="243">
        <v>4</v>
      </c>
      <c r="D20" s="243">
        <v>3849</v>
      </c>
      <c r="E20" s="243">
        <v>27</v>
      </c>
      <c r="F20" s="243">
        <v>2655</v>
      </c>
      <c r="G20" s="243">
        <v>25</v>
      </c>
      <c r="H20" s="243">
        <v>1194</v>
      </c>
      <c r="I20" s="243">
        <v>32</v>
      </c>
      <c r="J20" s="244">
        <f>VLOOKUP(A20,'BW Time Series - MD PA NP Share'!C$65:Q$115,15,FALSE)</f>
        <v>0.48</v>
      </c>
      <c r="K20" s="243">
        <f t="shared" si="1"/>
        <v>11</v>
      </c>
      <c r="L20" s="243">
        <v>943</v>
      </c>
      <c r="M20" s="243">
        <v>14</v>
      </c>
      <c r="N20" s="243">
        <v>107</v>
      </c>
      <c r="O20" s="243">
        <v>11</v>
      </c>
      <c r="P20" s="242">
        <v>0.92</v>
      </c>
      <c r="Q20" s="243">
        <v>7</v>
      </c>
      <c r="R20" s="280">
        <v>68</v>
      </c>
      <c r="S20" s="280">
        <v>1</v>
      </c>
    </row>
    <row r="21" spans="1:19">
      <c r="A21" s="3" t="s">
        <v>26</v>
      </c>
      <c r="B21" s="242">
        <v>0.34</v>
      </c>
      <c r="C21" s="243">
        <v>32</v>
      </c>
      <c r="D21" s="243">
        <v>2665</v>
      </c>
      <c r="E21" s="243">
        <v>33</v>
      </c>
      <c r="F21" s="243">
        <v>2070</v>
      </c>
      <c r="G21" s="243">
        <v>30</v>
      </c>
      <c r="H21" s="243">
        <v>595</v>
      </c>
      <c r="I21" s="243">
        <v>36</v>
      </c>
      <c r="J21" s="244">
        <f>VLOOKUP(A21,'BW Time Series - MD PA NP Share'!C$65:Q$115,15,FALSE)</f>
        <v>0.35</v>
      </c>
      <c r="K21" s="243">
        <f t="shared" si="1"/>
        <v>40</v>
      </c>
      <c r="L21" s="243">
        <v>554</v>
      </c>
      <c r="M21" s="243">
        <v>30</v>
      </c>
      <c r="N21" s="243">
        <v>79</v>
      </c>
      <c r="O21" s="243">
        <v>22</v>
      </c>
      <c r="P21" s="242">
        <v>0.56999999999999995</v>
      </c>
      <c r="Q21" s="243">
        <v>47</v>
      </c>
      <c r="R21" s="280">
        <v>38</v>
      </c>
      <c r="S21" s="280">
        <v>4</v>
      </c>
    </row>
    <row r="22" spans="1:19">
      <c r="A22" s="3" t="s">
        <v>27</v>
      </c>
      <c r="B22" s="242">
        <v>0.33</v>
      </c>
      <c r="C22" s="243">
        <v>34</v>
      </c>
      <c r="D22" s="243">
        <v>3816</v>
      </c>
      <c r="E22" s="243">
        <v>29</v>
      </c>
      <c r="F22" s="243">
        <v>2171</v>
      </c>
      <c r="G22" s="243">
        <v>29</v>
      </c>
      <c r="H22" s="243">
        <v>1645</v>
      </c>
      <c r="I22" s="243">
        <v>21</v>
      </c>
      <c r="J22" s="244">
        <f>VLOOKUP(A22,'BW Time Series - MD PA NP Share'!C$65:Q$115,15,FALSE)</f>
        <v>0.43</v>
      </c>
      <c r="K22" s="243">
        <f t="shared" si="1"/>
        <v>21</v>
      </c>
      <c r="L22" s="243">
        <v>1462</v>
      </c>
      <c r="M22" s="243">
        <v>5</v>
      </c>
      <c r="N22" s="243">
        <v>90</v>
      </c>
      <c r="O22" s="243">
        <v>18</v>
      </c>
      <c r="P22" s="242">
        <v>0.95</v>
      </c>
      <c r="Q22" s="243">
        <v>5</v>
      </c>
      <c r="R22" s="280">
        <v>32</v>
      </c>
      <c r="S22" s="280">
        <v>8</v>
      </c>
    </row>
    <row r="23" spans="1:19">
      <c r="A23" s="3" t="s">
        <v>28</v>
      </c>
      <c r="B23" s="242">
        <v>0.36</v>
      </c>
      <c r="C23" s="243">
        <v>27</v>
      </c>
      <c r="D23" s="243">
        <v>3932</v>
      </c>
      <c r="E23" s="243">
        <v>26</v>
      </c>
      <c r="F23" s="243">
        <v>2282</v>
      </c>
      <c r="G23" s="243">
        <v>28</v>
      </c>
      <c r="H23" s="243">
        <v>1650</v>
      </c>
      <c r="I23" s="243">
        <v>19</v>
      </c>
      <c r="J23" s="244">
        <f>VLOOKUP(A23,'BW Time Series - MD PA NP Share'!C$65:Q$115,15,FALSE)</f>
        <v>0.4</v>
      </c>
      <c r="K23" s="243">
        <f t="shared" si="1"/>
        <v>30</v>
      </c>
      <c r="L23" s="243">
        <v>551</v>
      </c>
      <c r="M23" s="243">
        <v>31</v>
      </c>
      <c r="N23" s="243">
        <v>105</v>
      </c>
      <c r="O23" s="243">
        <v>12</v>
      </c>
      <c r="P23" s="242">
        <v>0.83</v>
      </c>
      <c r="Q23" s="243">
        <v>29</v>
      </c>
      <c r="R23" s="280">
        <v>19</v>
      </c>
      <c r="S23" s="280">
        <v>18</v>
      </c>
    </row>
    <row r="24" spans="1:19">
      <c r="A24" s="3" t="s">
        <v>29</v>
      </c>
      <c r="B24" s="242">
        <v>0.61</v>
      </c>
      <c r="C24" s="243">
        <v>1</v>
      </c>
      <c r="D24" s="243">
        <v>2704</v>
      </c>
      <c r="E24" s="243">
        <v>32</v>
      </c>
      <c r="F24" s="243">
        <v>749</v>
      </c>
      <c r="G24" s="243">
        <v>44</v>
      </c>
      <c r="H24" s="243">
        <v>1955</v>
      </c>
      <c r="I24" s="243">
        <v>17</v>
      </c>
      <c r="J24" s="244">
        <f>VLOOKUP(A24,'BW Time Series - MD PA NP Share'!C$65:Q$115,15,FALSE)</f>
        <v>0.71</v>
      </c>
      <c r="K24" s="243">
        <f t="shared" si="1"/>
        <v>1</v>
      </c>
      <c r="L24" s="243">
        <v>908</v>
      </c>
      <c r="M24" s="243">
        <v>15</v>
      </c>
      <c r="N24" s="243">
        <v>36</v>
      </c>
      <c r="O24" s="243">
        <v>37</v>
      </c>
      <c r="P24" s="242">
        <v>1</v>
      </c>
      <c r="Q24" s="243">
        <v>1</v>
      </c>
      <c r="R24" s="280">
        <v>18</v>
      </c>
      <c r="S24" s="280">
        <v>21</v>
      </c>
    </row>
    <row r="25" spans="1:19">
      <c r="A25" s="3" t="s">
        <v>30</v>
      </c>
      <c r="B25" s="242">
        <v>0.28000000000000003</v>
      </c>
      <c r="C25" s="243">
        <v>42</v>
      </c>
      <c r="D25" s="243">
        <v>4434</v>
      </c>
      <c r="E25" s="243">
        <v>23</v>
      </c>
      <c r="F25" s="243">
        <v>3368</v>
      </c>
      <c r="G25" s="243">
        <v>22</v>
      </c>
      <c r="H25" s="243">
        <v>1066</v>
      </c>
      <c r="I25" s="243">
        <v>33</v>
      </c>
      <c r="J25" s="244">
        <f>VLOOKUP(A25,'BW Time Series - MD PA NP Share'!C$65:Q$115,15,FALSE)</f>
        <v>0.36</v>
      </c>
      <c r="K25" s="243">
        <f t="shared" si="1"/>
        <v>38</v>
      </c>
      <c r="L25" s="243">
        <v>211</v>
      </c>
      <c r="M25" s="243">
        <v>42</v>
      </c>
      <c r="N25" s="243">
        <v>42</v>
      </c>
      <c r="O25" s="243">
        <v>34</v>
      </c>
      <c r="P25" s="242">
        <v>0.91</v>
      </c>
      <c r="Q25" s="243">
        <v>10</v>
      </c>
      <c r="R25" s="280">
        <v>4</v>
      </c>
      <c r="S25" s="280">
        <v>41</v>
      </c>
    </row>
    <row r="26" spans="1:19">
      <c r="A26" s="3" t="s">
        <v>31</v>
      </c>
      <c r="B26" s="242">
        <v>0.59</v>
      </c>
      <c r="C26" s="243">
        <v>2</v>
      </c>
      <c r="D26" s="243">
        <v>12755</v>
      </c>
      <c r="E26" s="243">
        <v>7</v>
      </c>
      <c r="F26" s="243">
        <v>8400</v>
      </c>
      <c r="G26" s="243">
        <v>8</v>
      </c>
      <c r="H26" s="243">
        <v>4355</v>
      </c>
      <c r="I26" s="243">
        <v>5</v>
      </c>
      <c r="J26" s="244">
        <f>VLOOKUP(A26,'BW Time Series - MD PA NP Share'!C$65:Q$115,15,FALSE)</f>
        <v>0.2978723404255319</v>
      </c>
      <c r="K26" s="243">
        <f t="shared" si="1"/>
        <v>45</v>
      </c>
      <c r="L26" s="243">
        <v>17</v>
      </c>
      <c r="M26" s="243">
        <v>48</v>
      </c>
      <c r="N26" s="243">
        <v>58</v>
      </c>
      <c r="O26" s="243">
        <v>29</v>
      </c>
      <c r="P26" s="242">
        <v>0.87</v>
      </c>
      <c r="Q26" s="243">
        <v>18</v>
      </c>
      <c r="R26" s="280">
        <v>1</v>
      </c>
      <c r="S26" s="280">
        <v>46</v>
      </c>
    </row>
    <row r="27" spans="1:19">
      <c r="A27" s="3" t="s">
        <v>32</v>
      </c>
      <c r="B27" s="242">
        <v>0.35</v>
      </c>
      <c r="C27" s="243">
        <v>29</v>
      </c>
      <c r="D27" s="243">
        <v>9452</v>
      </c>
      <c r="E27" s="243">
        <v>10</v>
      </c>
      <c r="F27" s="243">
        <v>7007</v>
      </c>
      <c r="G27" s="243">
        <v>9</v>
      </c>
      <c r="H27" s="243">
        <v>2445</v>
      </c>
      <c r="I27" s="243">
        <v>12</v>
      </c>
      <c r="J27" s="244">
        <f>VLOOKUP(A27,'BW Time Series - MD PA NP Share'!C$65:Q$115,15,FALSE)</f>
        <v>0.41</v>
      </c>
      <c r="K27" s="243">
        <f t="shared" si="1"/>
        <v>28</v>
      </c>
      <c r="L27" s="243">
        <v>1350</v>
      </c>
      <c r="M27" s="243">
        <v>6</v>
      </c>
      <c r="N27" s="243">
        <v>104</v>
      </c>
      <c r="O27" s="243">
        <v>13</v>
      </c>
      <c r="P27" s="242">
        <v>0.76</v>
      </c>
      <c r="Q27" s="243">
        <v>39</v>
      </c>
      <c r="R27" s="280">
        <v>17</v>
      </c>
      <c r="S27" s="280">
        <v>24</v>
      </c>
    </row>
    <row r="28" spans="1:19">
      <c r="A28" s="3" t="s">
        <v>33</v>
      </c>
      <c r="B28" s="242">
        <v>0.53</v>
      </c>
      <c r="C28" s="243">
        <v>3</v>
      </c>
      <c r="D28" s="243">
        <v>7726</v>
      </c>
      <c r="E28" s="243">
        <v>14</v>
      </c>
      <c r="F28" s="243">
        <v>6490</v>
      </c>
      <c r="G28" s="243">
        <v>11</v>
      </c>
      <c r="H28" s="243">
        <v>1236</v>
      </c>
      <c r="I28" s="243">
        <v>30</v>
      </c>
      <c r="J28" s="244">
        <f>VLOOKUP(A28,'BW Time Series - MD PA NP Share'!C$65:Q$115,15,FALSE)</f>
        <v>0.52</v>
      </c>
      <c r="K28" s="243">
        <f t="shared" si="1"/>
        <v>6</v>
      </c>
      <c r="L28" s="243">
        <v>1115</v>
      </c>
      <c r="M28" s="243">
        <v>10</v>
      </c>
      <c r="N28" s="243">
        <v>88</v>
      </c>
      <c r="O28" s="243">
        <v>19</v>
      </c>
      <c r="P28" s="242">
        <v>0.67</v>
      </c>
      <c r="Q28" s="243">
        <v>43</v>
      </c>
      <c r="R28" s="280">
        <v>35</v>
      </c>
      <c r="S28" s="280">
        <v>6</v>
      </c>
    </row>
    <row r="29" spans="1:19">
      <c r="A29" s="3" t="s">
        <v>34</v>
      </c>
      <c r="B29" s="242">
        <v>0.42</v>
      </c>
      <c r="C29" s="243">
        <v>14</v>
      </c>
      <c r="D29" s="243">
        <v>2770</v>
      </c>
      <c r="E29" s="243">
        <v>31</v>
      </c>
      <c r="F29" s="243">
        <v>1175</v>
      </c>
      <c r="G29" s="243">
        <v>36</v>
      </c>
      <c r="H29" s="243">
        <v>1595</v>
      </c>
      <c r="I29" s="243">
        <v>23</v>
      </c>
      <c r="J29" s="244">
        <f>VLOOKUP(A29,'BW Time Series - MD PA NP Share'!C$65:Q$115,15,FALSE)</f>
        <v>0.42</v>
      </c>
      <c r="K29" s="243">
        <f t="shared" si="1"/>
        <v>24</v>
      </c>
      <c r="L29" s="243">
        <v>1196</v>
      </c>
      <c r="M29" s="243">
        <v>8</v>
      </c>
      <c r="N29" s="243">
        <v>80</v>
      </c>
      <c r="O29" s="243">
        <v>21</v>
      </c>
      <c r="P29" s="242">
        <v>0.83</v>
      </c>
      <c r="Q29" s="243">
        <v>29</v>
      </c>
      <c r="R29" s="280">
        <v>19</v>
      </c>
      <c r="S29" s="280">
        <v>18</v>
      </c>
    </row>
    <row r="30" spans="1:19">
      <c r="A30" s="3" t="s">
        <v>35</v>
      </c>
      <c r="B30" s="242">
        <v>0.42</v>
      </c>
      <c r="C30" s="243">
        <v>13</v>
      </c>
      <c r="D30" s="243">
        <v>6553</v>
      </c>
      <c r="E30" s="243">
        <v>17</v>
      </c>
      <c r="F30" s="243">
        <v>4475</v>
      </c>
      <c r="G30" s="243">
        <v>17</v>
      </c>
      <c r="H30" s="243">
        <v>2078</v>
      </c>
      <c r="I30" s="243">
        <v>16</v>
      </c>
      <c r="J30" s="244">
        <f>VLOOKUP(A30,'BW Time Series - MD PA NP Share'!C$65:Q$115,15,FALSE)</f>
        <v>0.51</v>
      </c>
      <c r="K30" s="243">
        <f t="shared" si="1"/>
        <v>8</v>
      </c>
      <c r="L30" s="243">
        <v>1024</v>
      </c>
      <c r="M30" s="243">
        <v>12</v>
      </c>
      <c r="N30" s="243">
        <v>104</v>
      </c>
      <c r="O30" s="243">
        <v>13</v>
      </c>
      <c r="P30" s="242">
        <v>0.9</v>
      </c>
      <c r="Q30" s="243">
        <v>14</v>
      </c>
      <c r="R30" s="280">
        <v>35</v>
      </c>
      <c r="S30" s="280">
        <v>6</v>
      </c>
    </row>
    <row r="31" spans="1:19">
      <c r="A31" s="3" t="s">
        <v>36</v>
      </c>
      <c r="B31" s="242">
        <v>0.27</v>
      </c>
      <c r="C31" s="243">
        <v>47</v>
      </c>
      <c r="D31" s="243">
        <v>783</v>
      </c>
      <c r="E31" s="243">
        <v>48</v>
      </c>
      <c r="F31" s="243">
        <v>598</v>
      </c>
      <c r="G31" s="243">
        <v>48</v>
      </c>
      <c r="H31" s="243">
        <v>185</v>
      </c>
      <c r="I31" s="243">
        <v>47</v>
      </c>
      <c r="J31" s="244">
        <f>VLOOKUP(A31,'BW Time Series - MD PA NP Share'!C$65:Q$115,15,FALSE)</f>
        <v>0.31</v>
      </c>
      <c r="K31" s="243">
        <f t="shared" si="1"/>
        <v>44</v>
      </c>
      <c r="L31" s="243">
        <v>399</v>
      </c>
      <c r="M31" s="243">
        <v>36</v>
      </c>
      <c r="N31" s="243">
        <v>45</v>
      </c>
      <c r="O31" s="243">
        <v>33</v>
      </c>
      <c r="P31" s="242">
        <v>0.74</v>
      </c>
      <c r="Q31" s="243">
        <v>40</v>
      </c>
      <c r="R31" s="280">
        <v>29</v>
      </c>
      <c r="S31" s="280">
        <v>10</v>
      </c>
    </row>
    <row r="32" spans="1:19">
      <c r="A32" s="3" t="s">
        <v>37</v>
      </c>
      <c r="B32" s="242">
        <v>0.32</v>
      </c>
      <c r="C32" s="243">
        <v>36</v>
      </c>
      <c r="D32" s="243">
        <v>1846</v>
      </c>
      <c r="E32" s="243">
        <v>39</v>
      </c>
      <c r="F32" s="243">
        <v>1385</v>
      </c>
      <c r="G32" s="243">
        <v>35</v>
      </c>
      <c r="H32" s="243">
        <v>461</v>
      </c>
      <c r="I32" s="243">
        <v>39</v>
      </c>
      <c r="J32" s="244">
        <f>VLOOKUP(A32,'BW Time Series - MD PA NP Share'!C$65:Q$115,15,FALSE)</f>
        <v>0.35</v>
      </c>
      <c r="K32" s="243">
        <f t="shared" si="1"/>
        <v>40</v>
      </c>
      <c r="L32" s="243">
        <v>534</v>
      </c>
      <c r="M32" s="243">
        <v>33</v>
      </c>
      <c r="N32" s="243">
        <v>70</v>
      </c>
      <c r="O32" s="243">
        <v>25</v>
      </c>
      <c r="P32" s="242">
        <v>0.8</v>
      </c>
      <c r="Q32" s="243">
        <v>35</v>
      </c>
      <c r="R32" s="280">
        <v>42</v>
      </c>
      <c r="S32" s="280">
        <v>3</v>
      </c>
    </row>
    <row r="33" spans="1:19">
      <c r="A33" s="3" t="s">
        <v>38</v>
      </c>
      <c r="B33" s="242">
        <v>0.23</v>
      </c>
      <c r="C33" s="243">
        <v>49</v>
      </c>
      <c r="D33" s="243">
        <v>1302</v>
      </c>
      <c r="E33" s="243">
        <v>40</v>
      </c>
      <c r="F33" s="243">
        <v>1089</v>
      </c>
      <c r="G33" s="243">
        <v>38</v>
      </c>
      <c r="H33" s="243">
        <v>213</v>
      </c>
      <c r="I33" s="243">
        <v>45</v>
      </c>
      <c r="J33" s="244">
        <f>VLOOKUP(A33,'BW Time Series - MD PA NP Share'!C$65:Q$115,15,FALSE)</f>
        <v>0.2</v>
      </c>
      <c r="K33" s="243">
        <f t="shared" si="1"/>
        <v>48</v>
      </c>
      <c r="L33" s="243">
        <v>72</v>
      </c>
      <c r="M33" s="243">
        <v>47</v>
      </c>
      <c r="N33" s="243">
        <v>22</v>
      </c>
      <c r="O33" s="243">
        <v>41</v>
      </c>
      <c r="P33" s="242">
        <v>0.63</v>
      </c>
      <c r="Q33" s="243">
        <v>44</v>
      </c>
      <c r="R33" s="280">
        <v>4</v>
      </c>
      <c r="S33" s="280">
        <v>41</v>
      </c>
    </row>
    <row r="34" spans="1:19">
      <c r="A34" s="3" t="s">
        <v>39</v>
      </c>
      <c r="B34" s="242">
        <v>0.47</v>
      </c>
      <c r="C34" s="243">
        <v>7</v>
      </c>
      <c r="D34" s="243">
        <v>1886</v>
      </c>
      <c r="E34" s="243">
        <v>38</v>
      </c>
      <c r="F34" s="243">
        <v>1603</v>
      </c>
      <c r="G34" s="243">
        <v>33</v>
      </c>
      <c r="H34" s="243">
        <v>283</v>
      </c>
      <c r="I34" s="243">
        <v>44</v>
      </c>
      <c r="J34" s="244">
        <f>VLOOKUP(A34,'BW Time Series - MD PA NP Share'!C$65:Q$115,15,FALSE)</f>
        <v>0.63</v>
      </c>
      <c r="K34" s="243">
        <f t="shared" si="1"/>
        <v>2</v>
      </c>
      <c r="L34" s="243">
        <v>855</v>
      </c>
      <c r="M34" s="243">
        <v>18</v>
      </c>
      <c r="N34" s="243">
        <v>22</v>
      </c>
      <c r="O34" s="243">
        <v>41</v>
      </c>
      <c r="P34" s="242">
        <v>0.85</v>
      </c>
      <c r="Q34" s="243">
        <v>24</v>
      </c>
      <c r="R34" s="280">
        <v>9</v>
      </c>
      <c r="S34" s="280">
        <v>31</v>
      </c>
    </row>
    <row r="35" spans="1:19">
      <c r="A35" s="3" t="s">
        <v>40</v>
      </c>
      <c r="B35" s="242">
        <v>0.31</v>
      </c>
      <c r="C35" s="243">
        <v>38</v>
      </c>
      <c r="D35" s="243">
        <v>7801</v>
      </c>
      <c r="E35" s="243">
        <v>13</v>
      </c>
      <c r="F35" s="243">
        <v>6350</v>
      </c>
      <c r="G35" s="243">
        <v>12</v>
      </c>
      <c r="H35" s="243">
        <v>1451</v>
      </c>
      <c r="I35" s="243">
        <v>25</v>
      </c>
      <c r="J35" s="244"/>
      <c r="K35" s="243"/>
      <c r="L35" s="243">
        <v>0</v>
      </c>
      <c r="M35" s="243">
        <v>49</v>
      </c>
      <c r="N35" s="243">
        <v>58</v>
      </c>
      <c r="O35" s="243">
        <v>29</v>
      </c>
      <c r="P35" s="242">
        <v>0.88</v>
      </c>
      <c r="Q35" s="243">
        <v>16</v>
      </c>
      <c r="R35" s="280" t="s">
        <v>116</v>
      </c>
      <c r="S35" s="280" t="s">
        <v>116</v>
      </c>
    </row>
    <row r="36" spans="1:19">
      <c r="A36" s="3" t="s">
        <v>41</v>
      </c>
      <c r="B36" s="242">
        <v>0.41</v>
      </c>
      <c r="C36" s="243">
        <v>16</v>
      </c>
      <c r="D36" s="243">
        <v>2103</v>
      </c>
      <c r="E36" s="243">
        <v>36</v>
      </c>
      <c r="F36" s="243">
        <v>841</v>
      </c>
      <c r="G36" s="243">
        <v>41</v>
      </c>
      <c r="H36" s="243">
        <v>1262</v>
      </c>
      <c r="I36" s="243">
        <v>28</v>
      </c>
      <c r="J36" s="244">
        <f>VLOOKUP(A36,'BW Time Series - MD PA NP Share'!C$65:Q$115,15,FALSE)</f>
        <v>0.52</v>
      </c>
      <c r="K36" s="243">
        <f t="shared" ref="K36:K43" si="2">RANK(J36,J$5:J$55,0)</f>
        <v>6</v>
      </c>
      <c r="L36" s="243">
        <v>567</v>
      </c>
      <c r="M36" s="243">
        <v>29</v>
      </c>
      <c r="N36" s="243">
        <v>36</v>
      </c>
      <c r="O36" s="243">
        <v>37</v>
      </c>
      <c r="P36" s="242">
        <v>0.86</v>
      </c>
      <c r="Q36" s="243">
        <v>21</v>
      </c>
      <c r="R36" s="280">
        <v>12</v>
      </c>
      <c r="S36" s="280">
        <v>28</v>
      </c>
    </row>
    <row r="37" spans="1:19">
      <c r="A37" s="3" t="s">
        <v>42</v>
      </c>
      <c r="B37" s="242">
        <v>0.28000000000000003</v>
      </c>
      <c r="C37" s="243">
        <v>44</v>
      </c>
      <c r="D37" s="243">
        <v>17225</v>
      </c>
      <c r="E37" s="243">
        <v>3</v>
      </c>
      <c r="F37" s="243">
        <v>10962</v>
      </c>
      <c r="G37" s="243">
        <v>4</v>
      </c>
      <c r="H37" s="243">
        <v>6263</v>
      </c>
      <c r="I37" s="243">
        <v>2</v>
      </c>
      <c r="J37" s="244">
        <f>VLOOKUP(A37,'BW Time Series - MD PA NP Share'!C$65:Q$115,15,FALSE)</f>
        <v>0.39</v>
      </c>
      <c r="K37" s="243">
        <f t="shared" si="2"/>
        <v>34</v>
      </c>
      <c r="L37" s="243">
        <v>1035</v>
      </c>
      <c r="M37" s="243">
        <v>11</v>
      </c>
      <c r="N37" s="243">
        <v>158</v>
      </c>
      <c r="O37" s="243">
        <v>4</v>
      </c>
      <c r="P37" s="242">
        <v>0.84</v>
      </c>
      <c r="Q37" s="243">
        <v>28</v>
      </c>
      <c r="R37" s="280">
        <v>5</v>
      </c>
      <c r="S37" s="280">
        <v>39</v>
      </c>
    </row>
    <row r="38" spans="1:19">
      <c r="A38" s="3" t="s">
        <v>43</v>
      </c>
      <c r="B38" s="242">
        <v>0.38</v>
      </c>
      <c r="C38" s="243">
        <v>20</v>
      </c>
      <c r="D38" s="243">
        <v>9473</v>
      </c>
      <c r="E38" s="243">
        <v>9</v>
      </c>
      <c r="F38" s="243">
        <v>6550</v>
      </c>
      <c r="G38" s="243">
        <v>10</v>
      </c>
      <c r="H38" s="243">
        <v>2923</v>
      </c>
      <c r="I38" s="243">
        <v>9</v>
      </c>
      <c r="J38" s="244">
        <f>VLOOKUP(A38,'BW Time Series - MD PA NP Share'!C$65:Q$115,15,FALSE)</f>
        <v>0.43</v>
      </c>
      <c r="K38" s="243">
        <f t="shared" si="2"/>
        <v>21</v>
      </c>
      <c r="L38" s="243">
        <v>1939</v>
      </c>
      <c r="M38" s="243">
        <v>1</v>
      </c>
      <c r="N38" s="243">
        <v>78</v>
      </c>
      <c r="O38" s="243">
        <v>23</v>
      </c>
      <c r="P38" s="242">
        <v>0.7</v>
      </c>
      <c r="Q38" s="243">
        <v>42</v>
      </c>
      <c r="R38" s="280">
        <v>1</v>
      </c>
      <c r="S38" s="280">
        <v>46</v>
      </c>
    </row>
    <row r="39" spans="1:19">
      <c r="A39" s="3" t="s">
        <v>44</v>
      </c>
      <c r="B39" s="242">
        <v>0.38</v>
      </c>
      <c r="C39" s="243">
        <v>21</v>
      </c>
      <c r="D39" s="243">
        <v>804</v>
      </c>
      <c r="E39" s="243">
        <v>47</v>
      </c>
      <c r="F39" s="243">
        <v>707</v>
      </c>
      <c r="G39" s="243">
        <v>45</v>
      </c>
      <c r="H39" s="243">
        <v>97</v>
      </c>
      <c r="I39" s="243">
        <v>49</v>
      </c>
      <c r="J39" s="244">
        <f>VLOOKUP(A39,'BW Time Series - MD PA NP Share'!C$65:Q$115,15,FALSE)</f>
        <v>0.35</v>
      </c>
      <c r="K39" s="243">
        <f t="shared" si="2"/>
        <v>40</v>
      </c>
      <c r="L39" s="243">
        <v>219</v>
      </c>
      <c r="M39" s="243">
        <v>41</v>
      </c>
      <c r="N39" s="243">
        <v>27</v>
      </c>
      <c r="O39" s="243">
        <v>39</v>
      </c>
      <c r="P39" s="242">
        <v>0.61</v>
      </c>
      <c r="Q39" s="243">
        <v>46</v>
      </c>
      <c r="R39" s="280">
        <v>21</v>
      </c>
      <c r="S39" s="280">
        <v>16</v>
      </c>
    </row>
    <row r="40" spans="1:19">
      <c r="A40" s="3" t="s">
        <v>45</v>
      </c>
      <c r="B40" s="242">
        <v>0.44</v>
      </c>
      <c r="C40" s="243">
        <v>9</v>
      </c>
      <c r="D40" s="243">
        <v>12991</v>
      </c>
      <c r="E40" s="243">
        <v>6</v>
      </c>
      <c r="F40" s="243">
        <v>8756</v>
      </c>
      <c r="G40" s="243">
        <v>7</v>
      </c>
      <c r="H40" s="243">
        <v>4235</v>
      </c>
      <c r="I40" s="243">
        <v>7</v>
      </c>
      <c r="J40" s="244">
        <f>VLOOKUP(A40,'BW Time Series - MD PA NP Share'!C$65:Q$115,15,FALSE)</f>
        <v>0.45</v>
      </c>
      <c r="K40" s="243">
        <f t="shared" si="2"/>
        <v>14</v>
      </c>
      <c r="L40" s="243">
        <v>1523</v>
      </c>
      <c r="M40" s="243">
        <v>4</v>
      </c>
      <c r="N40" s="243">
        <v>152</v>
      </c>
      <c r="O40" s="243">
        <v>5</v>
      </c>
      <c r="P40" s="242">
        <v>0.86</v>
      </c>
      <c r="Q40" s="243">
        <v>20</v>
      </c>
      <c r="R40" s="280">
        <v>21</v>
      </c>
      <c r="S40" s="280">
        <v>16</v>
      </c>
    </row>
    <row r="41" spans="1:19">
      <c r="A41" s="3" t="s">
        <v>46</v>
      </c>
      <c r="B41" s="242">
        <v>0.41</v>
      </c>
      <c r="C41" s="243">
        <v>15</v>
      </c>
      <c r="D41" s="243">
        <v>3471</v>
      </c>
      <c r="E41" s="243">
        <v>30</v>
      </c>
      <c r="F41" s="243">
        <v>1786</v>
      </c>
      <c r="G41" s="243">
        <v>31</v>
      </c>
      <c r="H41" s="243">
        <v>1685</v>
      </c>
      <c r="I41" s="243">
        <v>18</v>
      </c>
      <c r="J41" s="244">
        <f>VLOOKUP(A41,'BW Time Series - MD PA NP Share'!C$65:Q$115,15,FALSE)</f>
        <v>0.5</v>
      </c>
      <c r="K41" s="243">
        <f t="shared" si="2"/>
        <v>10</v>
      </c>
      <c r="L41" s="243">
        <v>889</v>
      </c>
      <c r="M41" s="243">
        <v>17</v>
      </c>
      <c r="N41" s="243">
        <v>98</v>
      </c>
      <c r="O41" s="243">
        <v>15</v>
      </c>
      <c r="P41" s="242">
        <v>0.77</v>
      </c>
      <c r="Q41" s="243">
        <v>38</v>
      </c>
      <c r="R41" s="280">
        <v>22</v>
      </c>
      <c r="S41" s="280">
        <v>12</v>
      </c>
    </row>
    <row r="42" spans="1:19">
      <c r="A42" s="3" t="s">
        <v>47</v>
      </c>
      <c r="B42" s="242">
        <v>0.44</v>
      </c>
      <c r="C42" s="243">
        <v>10</v>
      </c>
      <c r="D42" s="243">
        <v>5133</v>
      </c>
      <c r="E42" s="243">
        <v>21</v>
      </c>
      <c r="F42" s="243">
        <v>3687</v>
      </c>
      <c r="G42" s="243">
        <v>19</v>
      </c>
      <c r="H42" s="243">
        <v>1446</v>
      </c>
      <c r="I42" s="243">
        <v>26</v>
      </c>
      <c r="J42" s="244">
        <f>VLOOKUP(A42,'BW Time Series - MD PA NP Share'!C$65:Q$115,15,FALSE)</f>
        <v>0.44</v>
      </c>
      <c r="K42" s="243">
        <f t="shared" si="2"/>
        <v>17</v>
      </c>
      <c r="L42" s="243">
        <v>642</v>
      </c>
      <c r="M42" s="243">
        <v>25</v>
      </c>
      <c r="N42" s="243">
        <v>51</v>
      </c>
      <c r="O42" s="243">
        <v>31</v>
      </c>
      <c r="P42" s="242">
        <v>0.88</v>
      </c>
      <c r="Q42" s="243">
        <v>15</v>
      </c>
      <c r="R42" s="280">
        <v>18</v>
      </c>
      <c r="S42" s="280">
        <v>21</v>
      </c>
    </row>
    <row r="43" spans="1:19">
      <c r="A43" s="3" t="s">
        <v>48</v>
      </c>
      <c r="B43" s="242">
        <v>0.39</v>
      </c>
      <c r="C43" s="243">
        <v>19</v>
      </c>
      <c r="D43" s="243">
        <v>15083</v>
      </c>
      <c r="E43" s="243">
        <v>5</v>
      </c>
      <c r="F43" s="243">
        <v>10841</v>
      </c>
      <c r="G43" s="243">
        <v>5</v>
      </c>
      <c r="H43" s="243">
        <v>4242</v>
      </c>
      <c r="I43" s="243">
        <v>6</v>
      </c>
      <c r="J43" s="244">
        <f>VLOOKUP(A43,'BW Time Series - MD PA NP Share'!C$65:Q$115,15,FALSE)</f>
        <v>0.48</v>
      </c>
      <c r="K43" s="243">
        <f t="shared" si="2"/>
        <v>11</v>
      </c>
      <c r="L43" s="243">
        <v>1719</v>
      </c>
      <c r="M43" s="243">
        <v>3</v>
      </c>
      <c r="N43" s="243">
        <v>147</v>
      </c>
      <c r="O43" s="243">
        <v>7</v>
      </c>
      <c r="P43" s="242">
        <v>0.88</v>
      </c>
      <c r="Q43" s="243">
        <v>17</v>
      </c>
      <c r="R43" s="280">
        <v>7</v>
      </c>
      <c r="S43" s="280">
        <v>36</v>
      </c>
    </row>
    <row r="44" spans="1:19">
      <c r="A44" s="3" t="s">
        <v>49</v>
      </c>
      <c r="B44" s="242">
        <v>0.28000000000000003</v>
      </c>
      <c r="C44" s="243">
        <v>45</v>
      </c>
      <c r="D44" s="243">
        <v>947</v>
      </c>
      <c r="E44" s="243">
        <v>45</v>
      </c>
      <c r="F44" s="243">
        <v>599</v>
      </c>
      <c r="G44" s="243">
        <v>47</v>
      </c>
      <c r="H44" s="243">
        <v>348</v>
      </c>
      <c r="I44" s="243">
        <v>42</v>
      </c>
      <c r="J44" s="244"/>
      <c r="K44" s="243"/>
      <c r="L44" s="243" t="s">
        <v>116</v>
      </c>
      <c r="M44" s="243" t="s">
        <v>116</v>
      </c>
      <c r="N44" s="243">
        <v>10</v>
      </c>
      <c r="O44" s="243">
        <v>49</v>
      </c>
      <c r="P44" s="242">
        <v>0.91</v>
      </c>
      <c r="Q44" s="243">
        <v>11</v>
      </c>
      <c r="R44" s="280" t="s">
        <v>116</v>
      </c>
      <c r="S44" s="280" t="s">
        <v>116</v>
      </c>
    </row>
    <row r="45" spans="1:19">
      <c r="A45" s="3" t="s">
        <v>50</v>
      </c>
      <c r="B45" s="242">
        <v>0.36</v>
      </c>
      <c r="C45" s="243">
        <v>24</v>
      </c>
      <c r="D45" s="243">
        <v>4106</v>
      </c>
      <c r="E45" s="243">
        <v>24</v>
      </c>
      <c r="F45" s="243">
        <v>2478</v>
      </c>
      <c r="G45" s="243">
        <v>27</v>
      </c>
      <c r="H45" s="243">
        <v>1628</v>
      </c>
      <c r="I45" s="243">
        <v>22</v>
      </c>
      <c r="J45" s="244">
        <f>VLOOKUP(A45,'BW Time Series - MD PA NP Share'!C$65:Q$115,15,FALSE)</f>
        <v>0.45</v>
      </c>
      <c r="K45" s="243">
        <f t="shared" ref="K45:K55" si="3">RANK(J45,J$5:J$55,0)</f>
        <v>14</v>
      </c>
      <c r="L45" s="243">
        <v>703</v>
      </c>
      <c r="M45" s="243">
        <v>23</v>
      </c>
      <c r="N45" s="243">
        <v>51</v>
      </c>
      <c r="O45" s="243">
        <v>31</v>
      </c>
      <c r="P45" s="242">
        <v>0.85</v>
      </c>
      <c r="Q45" s="243">
        <v>23</v>
      </c>
      <c r="R45" s="280">
        <v>19</v>
      </c>
      <c r="S45" s="280">
        <v>18</v>
      </c>
    </row>
    <row r="46" spans="1:19">
      <c r="A46" s="3" t="s">
        <v>51</v>
      </c>
      <c r="B46" s="242">
        <v>0.45</v>
      </c>
      <c r="C46" s="243">
        <v>8</v>
      </c>
      <c r="D46" s="243">
        <v>1154</v>
      </c>
      <c r="E46" s="243">
        <v>43</v>
      </c>
      <c r="F46" s="243">
        <v>942</v>
      </c>
      <c r="G46" s="243">
        <v>40</v>
      </c>
      <c r="H46" s="243">
        <v>212</v>
      </c>
      <c r="I46" s="243">
        <v>46</v>
      </c>
      <c r="J46" s="244">
        <f>VLOOKUP(A46,'BW Time Series - MD PA NP Share'!C$65:Q$115,15,FALSE)</f>
        <v>0.54</v>
      </c>
      <c r="K46" s="243">
        <f t="shared" si="3"/>
        <v>4</v>
      </c>
      <c r="L46" s="243">
        <v>421</v>
      </c>
      <c r="M46" s="243">
        <v>35</v>
      </c>
      <c r="N46" s="243">
        <v>37</v>
      </c>
      <c r="O46" s="243">
        <v>36</v>
      </c>
      <c r="P46" s="242">
        <v>0.62</v>
      </c>
      <c r="Q46" s="243">
        <v>45</v>
      </c>
      <c r="R46" s="280">
        <v>22</v>
      </c>
      <c r="S46" s="280">
        <v>12</v>
      </c>
    </row>
    <row r="47" spans="1:19">
      <c r="A47" s="3" t="s">
        <v>52</v>
      </c>
      <c r="B47" s="242">
        <v>0.36</v>
      </c>
      <c r="C47" s="243">
        <v>25</v>
      </c>
      <c r="D47" s="243">
        <v>6489</v>
      </c>
      <c r="E47" s="243">
        <v>18</v>
      </c>
      <c r="F47" s="243">
        <v>3679</v>
      </c>
      <c r="G47" s="243">
        <v>20</v>
      </c>
      <c r="H47" s="243">
        <v>2810</v>
      </c>
      <c r="I47" s="243">
        <v>11</v>
      </c>
      <c r="J47" s="244">
        <f>VLOOKUP(A47,'BW Time Series - MD PA NP Share'!C$65:Q$115,15,FALSE)</f>
        <v>0.43</v>
      </c>
      <c r="K47" s="243">
        <f t="shared" si="3"/>
        <v>21</v>
      </c>
      <c r="L47" s="243">
        <v>1179</v>
      </c>
      <c r="M47" s="243">
        <v>9</v>
      </c>
      <c r="N47" s="243">
        <v>98</v>
      </c>
      <c r="O47" s="243">
        <v>15</v>
      </c>
      <c r="P47" s="242">
        <v>0.82</v>
      </c>
      <c r="Q47" s="243">
        <v>31</v>
      </c>
      <c r="R47" s="280">
        <v>15</v>
      </c>
      <c r="S47" s="280">
        <v>27</v>
      </c>
    </row>
    <row r="48" spans="1:19">
      <c r="A48" s="3" t="s">
        <v>53</v>
      </c>
      <c r="B48" s="242">
        <v>0.33</v>
      </c>
      <c r="C48" s="243">
        <v>33</v>
      </c>
      <c r="D48" s="243">
        <v>17994</v>
      </c>
      <c r="E48" s="243">
        <v>2</v>
      </c>
      <c r="F48" s="243">
        <v>11904</v>
      </c>
      <c r="G48" s="243">
        <v>3</v>
      </c>
      <c r="H48" s="243">
        <v>6090</v>
      </c>
      <c r="I48" s="243">
        <v>3</v>
      </c>
      <c r="J48" s="244">
        <f>VLOOKUP(A48,'BW Time Series - MD PA NP Share'!C$65:Q$115,15,FALSE)</f>
        <v>0.35</v>
      </c>
      <c r="K48" s="243">
        <f t="shared" si="3"/>
        <v>40</v>
      </c>
      <c r="L48" s="243">
        <v>1208</v>
      </c>
      <c r="M48" s="243">
        <v>7</v>
      </c>
      <c r="N48" s="243">
        <v>322</v>
      </c>
      <c r="O48" s="243">
        <v>1</v>
      </c>
      <c r="P48" s="242">
        <v>0.78</v>
      </c>
      <c r="Q48" s="243">
        <v>37</v>
      </c>
      <c r="R48" s="280">
        <v>60</v>
      </c>
      <c r="S48" s="280">
        <v>2</v>
      </c>
    </row>
    <row r="49" spans="1:19">
      <c r="A49" s="3" t="s">
        <v>54</v>
      </c>
      <c r="B49" s="242">
        <v>0.31</v>
      </c>
      <c r="C49" s="243">
        <v>39</v>
      </c>
      <c r="D49" s="243">
        <v>2166</v>
      </c>
      <c r="E49" s="243">
        <v>35</v>
      </c>
      <c r="F49" s="243">
        <v>1718</v>
      </c>
      <c r="G49" s="243">
        <v>32</v>
      </c>
      <c r="H49" s="243">
        <v>448</v>
      </c>
      <c r="I49" s="243">
        <v>40</v>
      </c>
      <c r="J49" s="244">
        <f>VLOOKUP(A49,'BW Time Series - MD PA NP Share'!C$65:Q$115,15,FALSE)</f>
        <v>0.44</v>
      </c>
      <c r="K49" s="243">
        <f t="shared" si="3"/>
        <v>17</v>
      </c>
      <c r="L49" s="243">
        <v>186</v>
      </c>
      <c r="M49" s="243">
        <v>45</v>
      </c>
      <c r="N49" s="243">
        <v>19</v>
      </c>
      <c r="O49" s="243">
        <v>43</v>
      </c>
      <c r="P49" s="242">
        <v>0.44</v>
      </c>
      <c r="Q49" s="243">
        <v>49</v>
      </c>
      <c r="R49" s="280">
        <v>9</v>
      </c>
      <c r="S49" s="280">
        <v>31</v>
      </c>
    </row>
    <row r="50" spans="1:19">
      <c r="A50" s="3" t="s">
        <v>55</v>
      </c>
      <c r="B50" s="242">
        <v>0.43</v>
      </c>
      <c r="C50" s="243">
        <v>11</v>
      </c>
      <c r="D50" s="243">
        <v>899</v>
      </c>
      <c r="E50" s="243">
        <v>46</v>
      </c>
      <c r="F50" s="243">
        <v>424</v>
      </c>
      <c r="G50" s="243">
        <v>49</v>
      </c>
      <c r="H50" s="243">
        <v>475</v>
      </c>
      <c r="I50" s="243">
        <v>38</v>
      </c>
      <c r="J50" s="244">
        <f>VLOOKUP(A50,'BW Time Series - MD PA NP Share'!C$65:Q$115,15,FALSE)</f>
        <v>0.42</v>
      </c>
      <c r="K50" s="243">
        <f t="shared" si="3"/>
        <v>24</v>
      </c>
      <c r="L50" s="243">
        <v>427</v>
      </c>
      <c r="M50" s="243">
        <v>34</v>
      </c>
      <c r="N50" s="243">
        <v>12</v>
      </c>
      <c r="O50" s="243">
        <v>48</v>
      </c>
      <c r="P50" s="242">
        <v>0.86</v>
      </c>
      <c r="Q50" s="243">
        <v>21</v>
      </c>
      <c r="R50" s="280">
        <v>8</v>
      </c>
      <c r="S50" s="280">
        <v>34</v>
      </c>
    </row>
    <row r="51" spans="1:19">
      <c r="A51" s="3" t="s">
        <v>56</v>
      </c>
      <c r="B51" s="242">
        <v>0.38</v>
      </c>
      <c r="C51" s="243">
        <v>23</v>
      </c>
      <c r="D51" s="243">
        <v>7208</v>
      </c>
      <c r="E51" s="243">
        <v>15</v>
      </c>
      <c r="F51" s="243">
        <v>5809</v>
      </c>
      <c r="G51" s="243">
        <v>14</v>
      </c>
      <c r="H51" s="243">
        <v>1399</v>
      </c>
      <c r="I51" s="243">
        <v>27</v>
      </c>
      <c r="J51" s="244">
        <f>VLOOKUP(A51,'BW Time Series - MD PA NP Share'!C$65:Q$115,15,FALSE)</f>
        <v>0.45</v>
      </c>
      <c r="K51" s="243">
        <f t="shared" si="3"/>
        <v>14</v>
      </c>
      <c r="L51" s="243">
        <v>718</v>
      </c>
      <c r="M51" s="243">
        <v>22</v>
      </c>
      <c r="N51" s="243">
        <v>72</v>
      </c>
      <c r="O51" s="243">
        <v>24</v>
      </c>
      <c r="P51" s="242">
        <v>0.81</v>
      </c>
      <c r="Q51" s="243">
        <v>33</v>
      </c>
      <c r="R51" s="280">
        <v>3</v>
      </c>
      <c r="S51" s="280">
        <v>44</v>
      </c>
    </row>
    <row r="52" spans="1:19">
      <c r="A52" s="3" t="s">
        <v>57</v>
      </c>
      <c r="B52" s="242">
        <v>0.43</v>
      </c>
      <c r="C52" s="243">
        <v>12</v>
      </c>
      <c r="D52" s="243">
        <v>8706</v>
      </c>
      <c r="E52" s="243">
        <v>11</v>
      </c>
      <c r="F52" s="243">
        <v>4871</v>
      </c>
      <c r="G52" s="243">
        <v>15</v>
      </c>
      <c r="H52" s="243">
        <v>3835</v>
      </c>
      <c r="I52" s="243">
        <v>8</v>
      </c>
      <c r="J52" s="244">
        <f>VLOOKUP(A52,'BW Time Series - MD PA NP Share'!C$65:Q$115,15,FALSE)</f>
        <v>0.42</v>
      </c>
      <c r="K52" s="243">
        <f t="shared" si="3"/>
        <v>24</v>
      </c>
      <c r="L52" s="243">
        <v>549</v>
      </c>
      <c r="M52" s="243">
        <v>32</v>
      </c>
      <c r="N52" s="243">
        <v>84</v>
      </c>
      <c r="O52" s="243">
        <v>20</v>
      </c>
      <c r="P52" s="242">
        <v>0.97</v>
      </c>
      <c r="Q52" s="243">
        <v>3</v>
      </c>
      <c r="R52" s="280">
        <v>18</v>
      </c>
      <c r="S52" s="280">
        <v>21</v>
      </c>
    </row>
    <row r="53" spans="1:19">
      <c r="A53" s="3" t="s">
        <v>58</v>
      </c>
      <c r="B53" s="242">
        <v>0.36</v>
      </c>
      <c r="C53" s="243">
        <v>26</v>
      </c>
      <c r="D53" s="243">
        <v>1895</v>
      </c>
      <c r="E53" s="243">
        <v>37</v>
      </c>
      <c r="F53" s="243">
        <v>1127</v>
      </c>
      <c r="G53" s="243">
        <v>37</v>
      </c>
      <c r="H53" s="243">
        <v>768</v>
      </c>
      <c r="I53" s="243">
        <v>35</v>
      </c>
      <c r="J53" s="244">
        <f>VLOOKUP(A53,'BW Time Series - MD PA NP Share'!C$65:Q$115,15,FALSE)</f>
        <v>0.4</v>
      </c>
      <c r="K53" s="243">
        <f t="shared" si="3"/>
        <v>30</v>
      </c>
      <c r="L53" s="243">
        <v>604</v>
      </c>
      <c r="M53" s="243">
        <v>27</v>
      </c>
      <c r="N53" s="243">
        <v>41</v>
      </c>
      <c r="O53" s="243">
        <v>35</v>
      </c>
      <c r="P53" s="242">
        <v>0.8</v>
      </c>
      <c r="Q53" s="243">
        <v>34</v>
      </c>
      <c r="R53" s="280">
        <v>9</v>
      </c>
      <c r="S53" s="280">
        <v>31</v>
      </c>
    </row>
    <row r="54" spans="1:19">
      <c r="A54" s="3" t="s">
        <v>59</v>
      </c>
      <c r="B54" s="242">
        <v>0.51</v>
      </c>
      <c r="C54" s="243">
        <v>5</v>
      </c>
      <c r="D54" s="243">
        <v>8279</v>
      </c>
      <c r="E54" s="243">
        <v>12</v>
      </c>
      <c r="F54" s="243">
        <v>6140</v>
      </c>
      <c r="G54" s="243">
        <v>13</v>
      </c>
      <c r="H54" s="243">
        <v>2139</v>
      </c>
      <c r="I54" s="243">
        <v>15</v>
      </c>
      <c r="J54" s="244">
        <f>VLOOKUP(A54,'BW Time Series - MD PA NP Share'!C$65:Q$115,15,FALSE)</f>
        <v>0.59</v>
      </c>
      <c r="K54" s="243">
        <f t="shared" si="3"/>
        <v>3</v>
      </c>
      <c r="L54" s="243">
        <v>1883</v>
      </c>
      <c r="M54" s="243">
        <v>2</v>
      </c>
      <c r="N54" s="243">
        <v>118</v>
      </c>
      <c r="O54" s="243">
        <v>9</v>
      </c>
      <c r="P54" s="242">
        <v>0.95</v>
      </c>
      <c r="Q54" s="243">
        <v>4</v>
      </c>
      <c r="R54" s="280">
        <v>30</v>
      </c>
      <c r="S54" s="280">
        <v>9</v>
      </c>
    </row>
    <row r="55" spans="1:19">
      <c r="A55" s="3" t="s">
        <v>60</v>
      </c>
      <c r="B55" s="242">
        <v>0.2</v>
      </c>
      <c r="C55" s="243">
        <v>51</v>
      </c>
      <c r="D55" s="243">
        <v>317</v>
      </c>
      <c r="E55" s="243">
        <v>51</v>
      </c>
      <c r="F55" s="243">
        <v>240</v>
      </c>
      <c r="G55" s="243">
        <v>50</v>
      </c>
      <c r="H55" s="243">
        <v>77</v>
      </c>
      <c r="I55" s="243">
        <v>50</v>
      </c>
      <c r="J55" s="244">
        <f>VLOOKUP(A55,'BW Time Series - MD PA NP Share'!C$65:Q$115,15,FALSE)</f>
        <v>0.26</v>
      </c>
      <c r="K55" s="243">
        <f t="shared" si="3"/>
        <v>46</v>
      </c>
      <c r="L55" s="243">
        <v>198</v>
      </c>
      <c r="M55" s="243">
        <v>44</v>
      </c>
      <c r="N55" s="243">
        <v>19</v>
      </c>
      <c r="O55" s="243">
        <v>43</v>
      </c>
      <c r="P55" s="242">
        <v>0.7</v>
      </c>
      <c r="Q55" s="243">
        <v>41</v>
      </c>
      <c r="R55" s="280">
        <v>6</v>
      </c>
      <c r="S55" s="280">
        <v>37</v>
      </c>
    </row>
  </sheetData>
  <sortState ref="A5:S55">
    <sortCondition ref="A5"/>
  </sortState>
  <mergeCells count="9">
    <mergeCell ref="R3:S3"/>
    <mergeCell ref="D3:E3"/>
    <mergeCell ref="F3:G3"/>
    <mergeCell ref="H3:I3"/>
    <mergeCell ref="B3:C3"/>
    <mergeCell ref="N3:O3"/>
    <mergeCell ref="P3:Q3"/>
    <mergeCell ref="J3:K3"/>
    <mergeCell ref="L3:M3"/>
  </mergeCells>
  <pageMargins left="0.7" right="0.7" top="0.75" bottom="0.75" header="0.3" footer="0.3"/>
  <pageSetup scale="65"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dimension ref="A1:U55"/>
  <sheetViews>
    <sheetView zoomScale="85" zoomScaleNormal="85" workbookViewId="0"/>
  </sheetViews>
  <sheetFormatPr defaultRowHeight="15"/>
  <cols>
    <col min="1" max="1" width="3.42578125" style="7" customWidth="1"/>
    <col min="2" max="2" width="42.5703125" style="6" customWidth="1"/>
    <col min="3" max="3" width="1.7109375" style="6" customWidth="1"/>
    <col min="4" max="4" width="42.7109375" style="6" customWidth="1"/>
    <col min="5" max="5" width="12.85546875" style="7" customWidth="1"/>
    <col min="6" max="6" width="1.7109375" style="6" customWidth="1"/>
    <col min="7" max="7" width="27.7109375" style="6" customWidth="1"/>
    <col min="8" max="8" width="12.85546875" style="7" customWidth="1"/>
    <col min="9" max="16384" width="9.140625" style="6"/>
  </cols>
  <sheetData>
    <row r="1" spans="1:21" ht="15.75">
      <c r="A1" s="5" t="s">
        <v>62</v>
      </c>
    </row>
    <row r="2" spans="1:21" ht="15.75">
      <c r="A2" s="5"/>
    </row>
    <row r="3" spans="1:21" ht="30">
      <c r="B3" s="8" t="s">
        <v>63</v>
      </c>
      <c r="C3" s="9"/>
      <c r="D3" s="10" t="s">
        <v>64</v>
      </c>
      <c r="E3" s="11" t="s">
        <v>65</v>
      </c>
      <c r="F3" s="12"/>
      <c r="G3" s="11" t="s">
        <v>66</v>
      </c>
      <c r="H3" s="11" t="s">
        <v>67</v>
      </c>
    </row>
    <row r="4" spans="1:21" ht="18" customHeight="1">
      <c r="A4" s="13" t="s">
        <v>68</v>
      </c>
      <c r="B4" s="14"/>
      <c r="C4" s="15"/>
      <c r="D4" s="15"/>
      <c r="E4" s="16"/>
      <c r="F4" s="17"/>
      <c r="G4" s="17"/>
      <c r="H4" s="16"/>
      <c r="U4" s="18"/>
    </row>
    <row r="5" spans="1:21" s="23" customFormat="1" ht="68.25" customHeight="1">
      <c r="A5" s="19">
        <v>1</v>
      </c>
      <c r="B5" s="20" t="s">
        <v>69</v>
      </c>
      <c r="C5" s="20"/>
      <c r="D5" s="20" t="s">
        <v>70</v>
      </c>
      <c r="E5" s="19" t="s">
        <v>71</v>
      </c>
      <c r="F5" s="21"/>
      <c r="G5" s="22" t="s">
        <v>72</v>
      </c>
      <c r="H5" s="22" t="s">
        <v>72</v>
      </c>
      <c r="S5" s="6"/>
    </row>
    <row r="6" spans="1:21" s="23" customFormat="1" ht="68.25" customHeight="1">
      <c r="A6" s="19">
        <v>2</v>
      </c>
      <c r="B6" s="20" t="s">
        <v>73</v>
      </c>
      <c r="C6" s="20"/>
      <c r="D6" s="20" t="s">
        <v>74</v>
      </c>
      <c r="E6" s="19" t="s">
        <v>71</v>
      </c>
      <c r="F6" s="21"/>
      <c r="G6" s="22" t="s">
        <v>72</v>
      </c>
      <c r="H6" s="22" t="s">
        <v>72</v>
      </c>
      <c r="S6" s="6"/>
    </row>
    <row r="7" spans="1:21" s="23" customFormat="1" ht="68.25" customHeight="1">
      <c r="A7" s="19">
        <v>3</v>
      </c>
      <c r="B7" s="20" t="s">
        <v>75</v>
      </c>
      <c r="C7" s="20"/>
      <c r="D7" s="20" t="s">
        <v>76</v>
      </c>
      <c r="E7" s="19" t="s">
        <v>71</v>
      </c>
      <c r="F7" s="21"/>
      <c r="G7" s="22" t="s">
        <v>72</v>
      </c>
      <c r="H7" s="22" t="s">
        <v>72</v>
      </c>
      <c r="S7" s="6"/>
    </row>
    <row r="8" spans="1:21" s="23" customFormat="1" ht="68.25" customHeight="1">
      <c r="A8" s="19">
        <v>4</v>
      </c>
      <c r="B8" s="20" t="s">
        <v>77</v>
      </c>
      <c r="C8" s="20"/>
      <c r="D8" s="20" t="s">
        <v>78</v>
      </c>
      <c r="E8" s="19" t="s">
        <v>71</v>
      </c>
      <c r="F8" s="21"/>
      <c r="G8" s="21" t="s">
        <v>79</v>
      </c>
      <c r="H8" s="22" t="s">
        <v>80</v>
      </c>
      <c r="S8" s="6"/>
      <c r="U8" s="24"/>
    </row>
    <row r="9" spans="1:21" ht="18" customHeight="1">
      <c r="A9" s="13" t="s">
        <v>81</v>
      </c>
      <c r="B9" s="14"/>
      <c r="C9" s="15"/>
      <c r="D9" s="15"/>
      <c r="E9" s="16"/>
      <c r="F9" s="17"/>
      <c r="G9" s="17"/>
      <c r="H9" s="16"/>
    </row>
    <row r="10" spans="1:21" s="23" customFormat="1" ht="68.25" customHeight="1">
      <c r="A10" s="19">
        <v>5</v>
      </c>
      <c r="B10" s="20" t="s">
        <v>82</v>
      </c>
      <c r="C10" s="20"/>
      <c r="D10" s="20" t="s">
        <v>83</v>
      </c>
      <c r="E10" s="19" t="s">
        <v>71</v>
      </c>
      <c r="F10" s="21"/>
      <c r="G10" s="19" t="s">
        <v>72</v>
      </c>
      <c r="H10" s="22" t="s">
        <v>72</v>
      </c>
      <c r="S10" s="6"/>
    </row>
    <row r="11" spans="1:21" s="23" customFormat="1" ht="68.25" customHeight="1">
      <c r="A11" s="19">
        <v>6</v>
      </c>
      <c r="B11" s="20" t="s">
        <v>84</v>
      </c>
      <c r="C11" s="20"/>
      <c r="D11" s="20" t="s">
        <v>83</v>
      </c>
      <c r="E11" s="19" t="s">
        <v>71</v>
      </c>
      <c r="F11" s="21"/>
      <c r="G11" s="21" t="s">
        <v>85</v>
      </c>
      <c r="H11" s="19" t="s">
        <v>86</v>
      </c>
      <c r="S11" s="6"/>
    </row>
    <row r="12" spans="1:21" ht="18" customHeight="1">
      <c r="A12" s="13" t="s">
        <v>87</v>
      </c>
      <c r="B12" s="14"/>
      <c r="C12" s="15"/>
      <c r="D12" s="25"/>
      <c r="E12" s="26"/>
      <c r="F12" s="27"/>
      <c r="G12" s="27"/>
      <c r="H12" s="28"/>
    </row>
    <row r="13" spans="1:21" s="23" customFormat="1" ht="109.5" customHeight="1">
      <c r="A13" s="19">
        <v>7</v>
      </c>
      <c r="B13" s="20" t="s">
        <v>88</v>
      </c>
      <c r="C13" s="20"/>
      <c r="D13" s="20" t="s">
        <v>89</v>
      </c>
      <c r="E13" s="19" t="s">
        <v>90</v>
      </c>
      <c r="F13" s="21"/>
      <c r="G13" s="19" t="s">
        <v>72</v>
      </c>
      <c r="H13" s="22" t="s">
        <v>72</v>
      </c>
      <c r="S13" s="6"/>
      <c r="U13" s="24"/>
    </row>
    <row r="14" spans="1:21" s="23" customFormat="1" ht="109.5" customHeight="1">
      <c r="A14" s="29">
        <v>8</v>
      </c>
      <c r="B14" s="30" t="s">
        <v>91</v>
      </c>
      <c r="C14" s="30"/>
      <c r="D14" s="30" t="s">
        <v>92</v>
      </c>
      <c r="E14" s="29" t="s">
        <v>90</v>
      </c>
      <c r="F14" s="31"/>
      <c r="G14" s="29" t="s">
        <v>72</v>
      </c>
      <c r="H14" s="32" t="s">
        <v>72</v>
      </c>
      <c r="S14" s="6"/>
      <c r="U14" s="24"/>
    </row>
    <row r="17" spans="21:21">
      <c r="U17" s="18"/>
    </row>
    <row r="18" spans="21:21">
      <c r="U18" s="18"/>
    </row>
    <row r="19" spans="21:21">
      <c r="U19" s="18"/>
    </row>
    <row r="21" spans="21:21">
      <c r="U21" s="18"/>
    </row>
    <row r="22" spans="21:21">
      <c r="U22" s="18"/>
    </row>
    <row r="23" spans="21:21">
      <c r="U23" s="18"/>
    </row>
    <row r="25" spans="21:21">
      <c r="U25" s="18"/>
    </row>
    <row r="26" spans="21:21">
      <c r="U26" s="18"/>
    </row>
    <row r="27" spans="21:21">
      <c r="U27" s="18"/>
    </row>
    <row r="29" spans="21:21">
      <c r="U29" s="18"/>
    </row>
    <row r="34" spans="21:21">
      <c r="U34" s="18"/>
    </row>
    <row r="36" spans="21:21">
      <c r="U36" s="18"/>
    </row>
    <row r="37" spans="21:21">
      <c r="U37" s="18"/>
    </row>
    <row r="39" spans="21:21">
      <c r="U39" s="18"/>
    </row>
    <row r="40" spans="21:21">
      <c r="U40" s="18"/>
    </row>
    <row r="41" spans="21:21">
      <c r="U41" s="18"/>
    </row>
    <row r="42" spans="21:21">
      <c r="U42" s="18"/>
    </row>
    <row r="44" spans="21:21">
      <c r="U44" s="18"/>
    </row>
    <row r="46" spans="21:21">
      <c r="U46" s="18"/>
    </row>
    <row r="47" spans="21:21">
      <c r="U47" s="18"/>
    </row>
    <row r="50" spans="1:21">
      <c r="U50" s="18"/>
    </row>
    <row r="51" spans="1:21">
      <c r="U51" s="18"/>
    </row>
    <row r="53" spans="1:21">
      <c r="U53" s="18"/>
    </row>
    <row r="55" spans="1:21">
      <c r="A55"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Y172"/>
  <sheetViews>
    <sheetView zoomScale="70" zoomScaleNormal="70" workbookViewId="0">
      <selection activeCell="AK2" sqref="AK2"/>
    </sheetView>
  </sheetViews>
  <sheetFormatPr defaultRowHeight="15"/>
  <cols>
    <col min="1" max="1" width="9.140625" style="202"/>
    <col min="3" max="3" width="19" customWidth="1"/>
    <col min="16" max="17" width="9.140625" style="202"/>
    <col min="20" max="20" width="18.140625" customWidth="1"/>
    <col min="33" max="34" width="9.140625" style="202"/>
    <col min="37" max="37" width="21.5703125" customWidth="1"/>
  </cols>
  <sheetData>
    <row r="1" spans="3:49" ht="21">
      <c r="C1" s="250" t="s">
        <v>94</v>
      </c>
      <c r="D1" s="34"/>
      <c r="E1" s="34"/>
      <c r="F1" s="34"/>
      <c r="G1" s="34"/>
      <c r="H1" s="34"/>
      <c r="I1" s="34"/>
      <c r="J1" s="34"/>
      <c r="K1" s="34"/>
      <c r="L1" s="34"/>
      <c r="M1" s="34"/>
      <c r="N1" s="34"/>
      <c r="O1" s="34"/>
      <c r="R1" s="34"/>
      <c r="S1" s="34"/>
      <c r="T1" s="250" t="s">
        <v>94</v>
      </c>
      <c r="U1" s="34"/>
      <c r="V1" s="34"/>
      <c r="W1" s="34"/>
      <c r="X1" s="34"/>
      <c r="Y1" s="34"/>
      <c r="Z1" s="34"/>
      <c r="AA1" s="34"/>
      <c r="AB1" s="34"/>
      <c r="AC1" s="34"/>
      <c r="AD1" s="34"/>
      <c r="AE1" s="34"/>
      <c r="AF1" s="34"/>
      <c r="AI1" s="34"/>
      <c r="AJ1" s="34"/>
      <c r="AK1" s="250" t="s">
        <v>94</v>
      </c>
      <c r="AL1" s="34"/>
      <c r="AM1" s="34"/>
      <c r="AN1" s="34"/>
      <c r="AO1" s="34"/>
      <c r="AP1" s="34"/>
      <c r="AQ1" s="34"/>
      <c r="AR1" s="34"/>
      <c r="AS1" s="34"/>
      <c r="AT1" s="34"/>
      <c r="AU1" s="34"/>
      <c r="AV1" s="34"/>
      <c r="AW1" s="34"/>
    </row>
    <row r="2" spans="3:49" ht="17.25" customHeight="1">
      <c r="C2" s="281" t="s">
        <v>118</v>
      </c>
      <c r="D2" s="35" t="s">
        <v>95</v>
      </c>
      <c r="E2" s="35"/>
      <c r="F2" s="34"/>
      <c r="G2" s="34"/>
      <c r="H2" s="34"/>
      <c r="I2" s="34"/>
      <c r="J2" s="34"/>
      <c r="K2" s="34"/>
      <c r="L2" s="34"/>
      <c r="M2" s="34"/>
      <c r="N2" s="34"/>
      <c r="O2" s="34"/>
      <c r="R2" s="34"/>
      <c r="S2" s="34"/>
      <c r="T2" s="281" t="s">
        <v>118</v>
      </c>
      <c r="U2" s="35" t="s">
        <v>96</v>
      </c>
      <c r="V2" s="34"/>
      <c r="W2" s="34"/>
      <c r="X2" s="34"/>
      <c r="Y2" s="34"/>
      <c r="Z2" s="34"/>
      <c r="AA2" s="34"/>
      <c r="AB2" s="34"/>
      <c r="AC2" s="34"/>
      <c r="AD2" s="34"/>
      <c r="AE2" s="34"/>
      <c r="AF2" s="34"/>
      <c r="AI2" s="34"/>
      <c r="AJ2" s="34"/>
      <c r="AK2" s="281" t="s">
        <v>118</v>
      </c>
      <c r="AL2" s="35" t="s">
        <v>97</v>
      </c>
      <c r="AM2" s="34"/>
      <c r="AN2" s="34"/>
      <c r="AO2" s="34"/>
      <c r="AP2" s="34"/>
      <c r="AQ2" s="34"/>
      <c r="AR2" s="34"/>
      <c r="AS2" s="34"/>
      <c r="AT2" s="34"/>
      <c r="AU2" s="66"/>
      <c r="AV2" s="67"/>
      <c r="AW2" s="67"/>
    </row>
    <row r="3" spans="3:49" ht="90">
      <c r="C3" s="34"/>
      <c r="D3" s="36" t="s">
        <v>98</v>
      </c>
      <c r="E3" s="46">
        <v>41061</v>
      </c>
      <c r="F3" s="46">
        <v>41091</v>
      </c>
      <c r="G3" s="46">
        <v>41122</v>
      </c>
      <c r="H3" s="46">
        <v>41153</v>
      </c>
      <c r="I3" s="46">
        <v>41183</v>
      </c>
      <c r="J3" s="46">
        <v>41214</v>
      </c>
      <c r="K3" s="46">
        <v>41244</v>
      </c>
      <c r="L3" s="46">
        <v>41275</v>
      </c>
      <c r="M3" s="68">
        <v>41306</v>
      </c>
      <c r="N3" s="68">
        <v>41334</v>
      </c>
      <c r="O3" s="68">
        <v>41365</v>
      </c>
      <c r="P3" s="68">
        <v>41395</v>
      </c>
      <c r="Q3" s="68">
        <v>41426</v>
      </c>
      <c r="R3" s="34"/>
      <c r="S3" s="34"/>
      <c r="T3" s="34"/>
      <c r="U3" s="36" t="s">
        <v>99</v>
      </c>
      <c r="V3" s="48" t="s">
        <v>100</v>
      </c>
      <c r="W3" s="46">
        <v>41091</v>
      </c>
      <c r="X3" s="46">
        <v>41122</v>
      </c>
      <c r="Y3" s="46">
        <v>41153</v>
      </c>
      <c r="Z3" s="46">
        <v>41183</v>
      </c>
      <c r="AA3" s="46">
        <v>41214</v>
      </c>
      <c r="AB3" s="46">
        <v>41244</v>
      </c>
      <c r="AC3" s="46">
        <v>41275</v>
      </c>
      <c r="AD3" s="47">
        <v>41306</v>
      </c>
      <c r="AE3" s="47">
        <v>41334</v>
      </c>
      <c r="AF3" s="47">
        <v>41365</v>
      </c>
      <c r="AG3" s="47">
        <v>41395</v>
      </c>
      <c r="AH3" s="47">
        <v>41426</v>
      </c>
      <c r="AI3" s="34"/>
      <c r="AJ3" s="34"/>
      <c r="AK3" s="34"/>
      <c r="AL3" s="36" t="s">
        <v>99</v>
      </c>
      <c r="AM3" s="48" t="s">
        <v>100</v>
      </c>
      <c r="AN3" s="48">
        <v>41091</v>
      </c>
      <c r="AO3" s="48">
        <v>41122</v>
      </c>
      <c r="AP3" s="48">
        <v>41153</v>
      </c>
      <c r="AQ3" s="48">
        <v>41183</v>
      </c>
      <c r="AR3" s="48">
        <v>41214</v>
      </c>
      <c r="AS3" s="48">
        <v>41244</v>
      </c>
      <c r="AT3" s="48">
        <v>41275</v>
      </c>
      <c r="AU3" s="48">
        <v>41306</v>
      </c>
      <c r="AV3" s="48">
        <v>41334</v>
      </c>
      <c r="AW3" s="48">
        <v>41365</v>
      </c>
    </row>
    <row r="4" spans="3:49" ht="15.75">
      <c r="C4" s="245" t="s">
        <v>101</v>
      </c>
      <c r="D4" s="246">
        <v>716592</v>
      </c>
      <c r="E4" s="247">
        <f t="shared" ref="E4:O4" si="0">AVERAGE(E6:E56)</f>
        <v>0.14012459832901142</v>
      </c>
      <c r="F4" s="247">
        <f t="shared" si="0"/>
        <v>0.14787899662475698</v>
      </c>
      <c r="G4" s="247">
        <f t="shared" si="0"/>
        <v>0.16138991008341161</v>
      </c>
      <c r="H4" s="247">
        <f t="shared" si="0"/>
        <v>0.17503344324716821</v>
      </c>
      <c r="I4" s="247">
        <f t="shared" si="0"/>
        <v>0.18704352046329475</v>
      </c>
      <c r="J4" s="247">
        <f t="shared" si="0"/>
        <v>0.2041801827437611</v>
      </c>
      <c r="K4" s="247">
        <f t="shared" si="0"/>
        <v>0.22341247002065129</v>
      </c>
      <c r="L4" s="247">
        <f t="shared" si="0"/>
        <v>0.24886040445800198</v>
      </c>
      <c r="M4" s="247">
        <f t="shared" si="0"/>
        <v>0.27862745098039216</v>
      </c>
      <c r="N4" s="247">
        <f t="shared" si="0"/>
        <v>0.30160886421169636</v>
      </c>
      <c r="O4" s="247">
        <f t="shared" si="0"/>
        <v>0.35583252403183935</v>
      </c>
      <c r="P4" s="247">
        <f>AVERAGE(P6:P56)</f>
        <v>0.36140790455018396</v>
      </c>
      <c r="Q4" s="247">
        <f>AVERAGE(Q6:Q56)</f>
        <v>0.36941176470588227</v>
      </c>
      <c r="R4" s="34"/>
      <c r="S4" s="34"/>
      <c r="T4" s="69" t="s">
        <v>101</v>
      </c>
      <c r="U4" s="70">
        <v>716592</v>
      </c>
      <c r="V4" s="71">
        <v>0.14012459832901142</v>
      </c>
      <c r="W4" s="71">
        <v>7.7543982957455982E-3</v>
      </c>
      <c r="X4" s="71">
        <v>1.3510913458654579E-2</v>
      </c>
      <c r="Y4" s="71">
        <v>1.3643533163756572E-2</v>
      </c>
      <c r="Z4" s="71">
        <v>1.2010077216126593E-2</v>
      </c>
      <c r="AA4" s="71">
        <v>1.7136662280466213E-2</v>
      </c>
      <c r="AB4" s="71">
        <v>1.9232287276890334E-2</v>
      </c>
      <c r="AC4" s="71">
        <v>2.5447934437350668E-2</v>
      </c>
      <c r="AD4" s="71">
        <v>2.9767046522390154E-2</v>
      </c>
      <c r="AE4" s="71">
        <v>1.7558578242400431E-2</v>
      </c>
      <c r="AF4" s="71">
        <v>5.9646494809046928E-2</v>
      </c>
      <c r="AG4" s="118">
        <f>AVERAGE(AG6:AG56)</f>
        <v>5.5753805183445526E-3</v>
      </c>
      <c r="AH4" s="118">
        <f>AVERAGE(AH6:AH56)</f>
        <v>8.0038601556982891E-3</v>
      </c>
      <c r="AI4" s="34"/>
      <c r="AJ4" s="34"/>
      <c r="AK4" s="69" t="s">
        <v>101</v>
      </c>
      <c r="AL4" s="70">
        <v>716592</v>
      </c>
      <c r="AM4" s="71">
        <v>0.14012459832901142</v>
      </c>
      <c r="AN4" s="71">
        <v>5.7905221575007923E-2</v>
      </c>
      <c r="AO4" s="71">
        <v>9.8369827472360213E-2</v>
      </c>
      <c r="AP4" s="71">
        <v>9.2847351752138499E-2</v>
      </c>
      <c r="AQ4" s="71">
        <v>7.6645513356142267E-2</v>
      </c>
      <c r="AR4" s="71">
        <v>9.4640410030241484E-2</v>
      </c>
      <c r="AS4" s="71">
        <v>0.10027225589751466</v>
      </c>
      <c r="AT4" s="71">
        <v>0.12185708515409233</v>
      </c>
      <c r="AU4" s="71">
        <v>0.13493252318840912</v>
      </c>
      <c r="AV4" s="71">
        <v>7.4560034321978122E-2</v>
      </c>
      <c r="AW4" s="71">
        <v>0.20726274828554117</v>
      </c>
    </row>
    <row r="5" spans="3:49">
      <c r="C5" s="248" t="s">
        <v>102</v>
      </c>
      <c r="D5" s="246"/>
      <c r="E5" s="247"/>
      <c r="F5" s="249">
        <f t="shared" ref="F5:O5" si="1">(F4-E4)*$D$4</f>
        <v>5556.7397835449046</v>
      </c>
      <c r="G5" s="249">
        <f t="shared" si="1"/>
        <v>9681.8124971642374</v>
      </c>
      <c r="H5" s="249">
        <f t="shared" si="1"/>
        <v>9776.8467168826737</v>
      </c>
      <c r="I5" s="249">
        <f t="shared" si="1"/>
        <v>8606.3252524585496</v>
      </c>
      <c r="J5" s="249">
        <f t="shared" si="1"/>
        <v>12279.995096883937</v>
      </c>
      <c r="K5" s="249">
        <f t="shared" si="1"/>
        <v>13781.703204321297</v>
      </c>
      <c r="L5" s="249">
        <f t="shared" si="1"/>
        <v>18235.786234330004</v>
      </c>
      <c r="M5" s="249">
        <f t="shared" si="1"/>
        <v>21330.827401572624</v>
      </c>
      <c r="N5" s="249">
        <f t="shared" si="1"/>
        <v>16468.296870246741</v>
      </c>
      <c r="O5" s="249">
        <f t="shared" si="1"/>
        <v>38856.240837835903</v>
      </c>
      <c r="P5" s="249">
        <f>(P4-O4)*$D$4</f>
        <v>3995.2730764015996</v>
      </c>
      <c r="Q5" s="249">
        <f>(Q4-P4)*D$4</f>
        <v>5735.5021566921687</v>
      </c>
      <c r="R5" s="34"/>
      <c r="S5" s="34"/>
      <c r="T5" s="76"/>
      <c r="U5" s="77"/>
      <c r="V5" s="78"/>
      <c r="W5" s="79"/>
      <c r="X5" s="79"/>
      <c r="Y5" s="79"/>
      <c r="Z5" s="79"/>
      <c r="AA5" s="79"/>
      <c r="AB5" s="79"/>
      <c r="AC5" s="79"/>
      <c r="AD5" s="79"/>
      <c r="AE5" s="79"/>
      <c r="AF5" s="80"/>
      <c r="AG5" s="127"/>
      <c r="AH5" s="127"/>
      <c r="AI5" s="34"/>
      <c r="AJ5" s="34"/>
      <c r="AK5" s="76"/>
      <c r="AL5" s="77"/>
      <c r="AM5" s="78"/>
      <c r="AN5" s="79"/>
      <c r="AO5" s="79"/>
      <c r="AP5" s="79"/>
      <c r="AQ5" s="79"/>
      <c r="AR5" s="79"/>
      <c r="AS5" s="79"/>
      <c r="AT5" s="79"/>
      <c r="AU5" s="79"/>
      <c r="AV5" s="79"/>
      <c r="AW5" s="80"/>
    </row>
    <row r="6" spans="3:49" ht="15.75">
      <c r="C6" s="37" t="s">
        <v>10</v>
      </c>
      <c r="D6" s="49">
        <v>9676</v>
      </c>
      <c r="E6" s="38">
        <v>0.16483743618362579</v>
      </c>
      <c r="F6" s="50">
        <v>0.17393191542134306</v>
      </c>
      <c r="G6" s="50">
        <v>0.18829705876273742</v>
      </c>
      <c r="H6" s="50">
        <v>0.20555590004340546</v>
      </c>
      <c r="I6" s="50">
        <v>0.21372026208635619</v>
      </c>
      <c r="J6" s="50">
        <v>0.23376945495132384</v>
      </c>
      <c r="K6" s="50">
        <v>0.26425662966867158</v>
      </c>
      <c r="L6" s="81">
        <v>0.29464045803104522</v>
      </c>
      <c r="M6" s="81">
        <v>0.33</v>
      </c>
      <c r="N6" s="81">
        <v>0.33287860937144742</v>
      </c>
      <c r="O6" s="59">
        <v>0.37070337529195341</v>
      </c>
      <c r="P6" s="111">
        <v>0.37226126498553119</v>
      </c>
      <c r="Q6" s="111">
        <v>0.38</v>
      </c>
      <c r="R6" s="34"/>
      <c r="S6" s="34"/>
      <c r="T6" s="37" t="s">
        <v>10</v>
      </c>
      <c r="U6" s="49">
        <v>9676</v>
      </c>
      <c r="V6" s="38">
        <v>0.16483743618362579</v>
      </c>
      <c r="W6" s="38">
        <v>9.094479237717279E-3</v>
      </c>
      <c r="X6" s="50">
        <v>1.4365143341394354E-2</v>
      </c>
      <c r="Y6" s="50">
        <v>1.7258841280668041E-2</v>
      </c>
      <c r="Z6" s="50">
        <v>8.1643620429507346E-3</v>
      </c>
      <c r="AA6" s="50">
        <v>2.0049192864967647E-2</v>
      </c>
      <c r="AB6" s="50">
        <v>3.0487174717347743E-2</v>
      </c>
      <c r="AC6" s="81">
        <v>3.0383828362373633E-2</v>
      </c>
      <c r="AD6" s="63">
        <v>3.53595419689548E-2</v>
      </c>
      <c r="AE6" s="51">
        <v>2.8786093714474048E-3</v>
      </c>
      <c r="AF6" s="82">
        <v>3.7824765920505987E-2</v>
      </c>
      <c r="AG6" s="82">
        <v>1.5578896935777853E-3</v>
      </c>
      <c r="AH6" s="82">
        <v>7.7387350144688116E-3</v>
      </c>
      <c r="AI6" s="34"/>
      <c r="AJ6" s="34"/>
      <c r="AK6" s="37" t="s">
        <v>10</v>
      </c>
      <c r="AL6" s="49">
        <v>9676</v>
      </c>
      <c r="AM6" s="51">
        <v>0.16483743618362579</v>
      </c>
      <c r="AN6" s="51">
        <v>5.5172413793103413E-2</v>
      </c>
      <c r="AO6" s="51">
        <v>8.2590612002376745E-2</v>
      </c>
      <c r="AP6" s="51">
        <v>9.1657519209659782E-2</v>
      </c>
      <c r="AQ6" s="51">
        <v>3.9718451483157315E-2</v>
      </c>
      <c r="AR6" s="51">
        <v>9.3810444874274646E-2</v>
      </c>
      <c r="AS6" s="51">
        <v>0.13041556145004432</v>
      </c>
      <c r="AT6" s="51">
        <v>0.11497849041845903</v>
      </c>
      <c r="AU6" s="63">
        <v>0.12000911960715555</v>
      </c>
      <c r="AV6" s="51">
        <v>8.7230587013557709E-3</v>
      </c>
      <c r="AW6" s="82">
        <v>0.11362930766842598</v>
      </c>
    </row>
    <row r="7" spans="3:49" ht="15.75">
      <c r="C7" s="39" t="s">
        <v>11</v>
      </c>
      <c r="D7" s="40">
        <v>1933</v>
      </c>
      <c r="E7" s="41">
        <v>0.10866752910737387</v>
      </c>
      <c r="F7" s="52">
        <v>0.1148771021992238</v>
      </c>
      <c r="G7" s="52">
        <v>0.12160413971539456</v>
      </c>
      <c r="H7" s="52">
        <v>0.12574385510996119</v>
      </c>
      <c r="I7" s="52">
        <v>0.13609314359637775</v>
      </c>
      <c r="J7" s="52">
        <v>0.14126778783958602</v>
      </c>
      <c r="K7" s="52">
        <v>0.16455368693402328</v>
      </c>
      <c r="L7" s="83">
        <v>0.17956015523932731</v>
      </c>
      <c r="M7" s="83">
        <v>0.2</v>
      </c>
      <c r="N7" s="83">
        <v>0.21940491591203104</v>
      </c>
      <c r="O7" s="60">
        <v>0.22923673997412677</v>
      </c>
      <c r="P7" s="112">
        <v>0.23435075012933265</v>
      </c>
      <c r="Q7" s="112">
        <v>0.24</v>
      </c>
      <c r="R7" s="34"/>
      <c r="S7" s="34"/>
      <c r="T7" s="39" t="s">
        <v>11</v>
      </c>
      <c r="U7" s="40">
        <v>1933</v>
      </c>
      <c r="V7" s="41">
        <v>0.10866752910737387</v>
      </c>
      <c r="W7" s="41">
        <v>6.2095730918499265E-3</v>
      </c>
      <c r="X7" s="52">
        <v>6.7270375161707641E-3</v>
      </c>
      <c r="Y7" s="52">
        <v>4.1397153945666315E-3</v>
      </c>
      <c r="Z7" s="52">
        <v>1.0349288486416558E-2</v>
      </c>
      <c r="AA7" s="52">
        <v>5.1746442432082651E-3</v>
      </c>
      <c r="AB7" s="52">
        <v>2.3285899094437262E-2</v>
      </c>
      <c r="AC7" s="83">
        <v>1.5006468305304027E-2</v>
      </c>
      <c r="AD7" s="64">
        <v>2.0439844760672704E-2</v>
      </c>
      <c r="AE7" s="53">
        <v>1.9404915912031029E-2</v>
      </c>
      <c r="AF7" s="84">
        <v>9.8318240620957342E-3</v>
      </c>
      <c r="AG7" s="84">
        <v>5.1140101552058781E-3</v>
      </c>
      <c r="AH7" s="84">
        <v>5.6492498706673389E-3</v>
      </c>
      <c r="AI7" s="34"/>
      <c r="AJ7" s="34"/>
      <c r="AK7" s="39" t="s">
        <v>11</v>
      </c>
      <c r="AL7" s="40">
        <v>1933</v>
      </c>
      <c r="AM7" s="53">
        <v>0.10866752910737387</v>
      </c>
      <c r="AN7" s="53">
        <v>5.7142857142857058E-2</v>
      </c>
      <c r="AO7" s="53">
        <v>5.8558558558558571E-2</v>
      </c>
      <c r="AP7" s="53">
        <v>3.4042553191489432E-2</v>
      </c>
      <c r="AQ7" s="53">
        <v>8.230452674897118E-2</v>
      </c>
      <c r="AR7" s="53">
        <v>3.8022813688212823E-2</v>
      </c>
      <c r="AS7" s="53">
        <v>0.16483516483516489</v>
      </c>
      <c r="AT7" s="53">
        <v>9.1194968553459224E-2</v>
      </c>
      <c r="AU7" s="64">
        <v>0.1138328530259366</v>
      </c>
      <c r="AV7" s="53">
        <v>9.7024579560155144E-2</v>
      </c>
      <c r="AW7" s="84">
        <v>4.4811320754716999E-2</v>
      </c>
    </row>
    <row r="8" spans="3:49" ht="15.75">
      <c r="C8" s="39" t="s">
        <v>12</v>
      </c>
      <c r="D8" s="40">
        <v>14530</v>
      </c>
      <c r="E8" s="41">
        <v>0.14136431971315183</v>
      </c>
      <c r="F8" s="52">
        <v>0.14645728936201904</v>
      </c>
      <c r="G8" s="52">
        <v>0.1535461525219288</v>
      </c>
      <c r="H8" s="52">
        <v>0.16152972656609901</v>
      </c>
      <c r="I8" s="52">
        <v>0.16786152667009607</v>
      </c>
      <c r="J8" s="52">
        <v>0.17777217031113496</v>
      </c>
      <c r="K8" s="52">
        <v>0.19277578360104103</v>
      </c>
      <c r="L8" s="83">
        <v>0.21796533618868152</v>
      </c>
      <c r="M8" s="83">
        <v>0.24</v>
      </c>
      <c r="N8" s="83">
        <v>0.27694743063569766</v>
      </c>
      <c r="O8" s="60">
        <v>0.31018938118168221</v>
      </c>
      <c r="P8" s="112">
        <v>0.31514108740536823</v>
      </c>
      <c r="Q8" s="112">
        <v>0.33</v>
      </c>
      <c r="R8" s="34"/>
      <c r="S8" s="34"/>
      <c r="T8" s="39" t="s">
        <v>12</v>
      </c>
      <c r="U8" s="40">
        <v>14530</v>
      </c>
      <c r="V8" s="41">
        <v>0.14136431971315183</v>
      </c>
      <c r="W8" s="41">
        <v>5.0929696488672127E-3</v>
      </c>
      <c r="X8" s="52">
        <v>7.0888631599097529E-3</v>
      </c>
      <c r="Y8" s="52">
        <v>7.9835740441702163E-3</v>
      </c>
      <c r="Z8" s="52">
        <v>6.3318001039970595E-3</v>
      </c>
      <c r="AA8" s="52">
        <v>9.9106436410388854E-3</v>
      </c>
      <c r="AB8" s="52">
        <v>1.500361328990607E-2</v>
      </c>
      <c r="AC8" s="83">
        <v>2.5189552587640496E-2</v>
      </c>
      <c r="AD8" s="64">
        <v>2.2034663811318467E-2</v>
      </c>
      <c r="AE8" s="53">
        <v>3.6947430635697665E-2</v>
      </c>
      <c r="AF8" s="84">
        <v>3.3241950545984555E-2</v>
      </c>
      <c r="AG8" s="84">
        <v>4.9517062236860143E-3</v>
      </c>
      <c r="AH8" s="84">
        <v>1.485891259463179E-2</v>
      </c>
      <c r="AI8" s="34"/>
      <c r="AJ8" s="34"/>
      <c r="AK8" s="39" t="s">
        <v>12</v>
      </c>
      <c r="AL8" s="40">
        <v>14530</v>
      </c>
      <c r="AM8" s="53">
        <v>0.14136431971315183</v>
      </c>
      <c r="AN8" s="53">
        <v>3.6027263875365208E-2</v>
      </c>
      <c r="AO8" s="53">
        <v>4.8402255639097717E-2</v>
      </c>
      <c r="AP8" s="53">
        <v>5.1994621246078031E-2</v>
      </c>
      <c r="AQ8" s="53">
        <v>3.9198977417980375E-2</v>
      </c>
      <c r="AR8" s="53">
        <v>5.9040590405904078E-2</v>
      </c>
      <c r="AS8" s="53">
        <v>8.4397986837011135E-2</v>
      </c>
      <c r="AT8" s="53">
        <v>0.13066761870760446</v>
      </c>
      <c r="AU8" s="64">
        <v>0.10109251405115251</v>
      </c>
      <c r="AV8" s="53">
        <v>0.15394762764874029</v>
      </c>
      <c r="AW8" s="84">
        <v>0.12002982107355854</v>
      </c>
    </row>
    <row r="9" spans="3:49" ht="15.75">
      <c r="C9" s="39" t="s">
        <v>13</v>
      </c>
      <c r="D9" s="40">
        <v>5456</v>
      </c>
      <c r="E9" s="41">
        <v>0.16055423321305146</v>
      </c>
      <c r="F9" s="52">
        <v>0.17686625005775644</v>
      </c>
      <c r="G9" s="52">
        <v>0.19757701301788752</v>
      </c>
      <c r="H9" s="52">
        <v>0.21480543530330629</v>
      </c>
      <c r="I9" s="52">
        <v>0.23038432779544027</v>
      </c>
      <c r="J9" s="52">
        <v>0.24962884205042932</v>
      </c>
      <c r="K9" s="52">
        <v>0.27437178894970093</v>
      </c>
      <c r="L9" s="83">
        <v>0.3055295739339689</v>
      </c>
      <c r="M9" s="83">
        <v>0.34</v>
      </c>
      <c r="N9" s="83">
        <v>0.36033061928865201</v>
      </c>
      <c r="O9" s="60">
        <v>0.38690637706935116</v>
      </c>
      <c r="P9" s="112">
        <v>0.39222873900293254</v>
      </c>
      <c r="Q9" s="112">
        <v>0.4</v>
      </c>
      <c r="R9" s="34"/>
      <c r="S9" s="34"/>
      <c r="T9" s="39" t="s">
        <v>13</v>
      </c>
      <c r="U9" s="40">
        <v>5456</v>
      </c>
      <c r="V9" s="41">
        <v>0.16055423321305146</v>
      </c>
      <c r="W9" s="41">
        <v>1.6312016844704985E-2</v>
      </c>
      <c r="X9" s="52">
        <v>2.0710762960131079E-2</v>
      </c>
      <c r="Y9" s="52">
        <v>1.7228422285418765E-2</v>
      </c>
      <c r="Z9" s="52">
        <v>1.5578892492133983E-2</v>
      </c>
      <c r="AA9" s="52">
        <v>1.9244514254989048E-2</v>
      </c>
      <c r="AB9" s="52">
        <v>2.4742946899271617E-2</v>
      </c>
      <c r="AC9" s="83">
        <v>3.1157784984267967E-2</v>
      </c>
      <c r="AD9" s="64">
        <v>3.4470426066031123E-2</v>
      </c>
      <c r="AE9" s="53">
        <v>2.0330619288651985E-2</v>
      </c>
      <c r="AF9" s="84">
        <v>2.657575778069915E-2</v>
      </c>
      <c r="AG9" s="84">
        <v>5.3223619335813765E-3</v>
      </c>
      <c r="AH9" s="84">
        <v>7.7712609970674862E-3</v>
      </c>
      <c r="AI9" s="34"/>
      <c r="AJ9" s="34"/>
      <c r="AK9" s="39" t="s">
        <v>13</v>
      </c>
      <c r="AL9" s="40">
        <v>5456</v>
      </c>
      <c r="AM9" s="53">
        <v>0.16055423321305146</v>
      </c>
      <c r="AN9" s="53">
        <v>0.10159817351598165</v>
      </c>
      <c r="AO9" s="53">
        <v>0.117098445595855</v>
      </c>
      <c r="AP9" s="53">
        <v>8.7198515769944349E-2</v>
      </c>
      <c r="AQ9" s="53">
        <v>7.2525597269624556E-2</v>
      </c>
      <c r="AR9" s="53">
        <v>8.3532219570405741E-2</v>
      </c>
      <c r="AS9" s="53">
        <v>9.9118942731277485E-2</v>
      </c>
      <c r="AT9" s="53">
        <v>0.11356045424181693</v>
      </c>
      <c r="AU9" s="64">
        <v>0.11282189682063602</v>
      </c>
      <c r="AV9" s="53">
        <v>5.9795939084270541E-2</v>
      </c>
      <c r="AW9" s="84">
        <v>7.3753814852492355E-2</v>
      </c>
    </row>
    <row r="10" spans="3:49" ht="15.75">
      <c r="C10" s="39" t="s">
        <v>14</v>
      </c>
      <c r="D10" s="40">
        <v>76529</v>
      </c>
      <c r="E10" s="41">
        <v>0.12122231028345831</v>
      </c>
      <c r="F10" s="52">
        <v>0.12363970032360488</v>
      </c>
      <c r="G10" s="52">
        <v>0.13149295121078375</v>
      </c>
      <c r="H10" s="52">
        <v>0.14083583704162053</v>
      </c>
      <c r="I10" s="52">
        <v>0.14518713911388437</v>
      </c>
      <c r="J10" s="52">
        <v>0.15268758172493374</v>
      </c>
      <c r="K10" s="52">
        <v>0.1642257190516874</v>
      </c>
      <c r="L10" s="83">
        <v>0.18097757868124367</v>
      </c>
      <c r="M10" s="83">
        <v>0.21</v>
      </c>
      <c r="N10" s="83">
        <v>0.21381488230766721</v>
      </c>
      <c r="O10" s="60">
        <v>0.27492911591721064</v>
      </c>
      <c r="P10" s="112">
        <v>0.280547243528597</v>
      </c>
      <c r="Q10" s="112">
        <v>0.28999999999999998</v>
      </c>
      <c r="R10" s="34"/>
      <c r="S10" s="34"/>
      <c r="T10" s="39" t="s">
        <v>14</v>
      </c>
      <c r="U10" s="40">
        <v>76529</v>
      </c>
      <c r="V10" s="41">
        <v>0.12122231028345831</v>
      </c>
      <c r="W10" s="41">
        <v>2.417390040146572E-3</v>
      </c>
      <c r="X10" s="52">
        <v>7.8532508871788642E-3</v>
      </c>
      <c r="Y10" s="52">
        <v>9.3428858308367835E-3</v>
      </c>
      <c r="Z10" s="52">
        <v>4.3513020722638351E-3</v>
      </c>
      <c r="AA10" s="52">
        <v>7.5004426110493738E-3</v>
      </c>
      <c r="AB10" s="52">
        <v>1.1538137326753656E-2</v>
      </c>
      <c r="AC10" s="83">
        <v>1.6751859629556276E-2</v>
      </c>
      <c r="AD10" s="64">
        <v>2.902242131875632E-2</v>
      </c>
      <c r="AE10" s="53">
        <v>3.8148823076672167E-3</v>
      </c>
      <c r="AF10" s="84">
        <v>6.1114233609543434E-2</v>
      </c>
      <c r="AG10" s="84">
        <v>5.6181276113863587E-3</v>
      </c>
      <c r="AH10" s="84">
        <v>9.4527564714029788E-3</v>
      </c>
      <c r="AI10" s="34"/>
      <c r="AJ10" s="34"/>
      <c r="AK10" s="39" t="s">
        <v>14</v>
      </c>
      <c r="AL10" s="40">
        <v>76529</v>
      </c>
      <c r="AM10" s="53">
        <v>0.12122231028345831</v>
      </c>
      <c r="AN10" s="53">
        <v>1.9941791527433403E-2</v>
      </c>
      <c r="AO10" s="53">
        <v>6.3517226801944521E-2</v>
      </c>
      <c r="AP10" s="53">
        <v>7.1052370068568155E-2</v>
      </c>
      <c r="AQ10" s="53">
        <v>3.0896270179996275E-2</v>
      </c>
      <c r="AR10" s="53">
        <v>5.1660516605166032E-2</v>
      </c>
      <c r="AS10" s="53">
        <v>7.5566966195977733E-2</v>
      </c>
      <c r="AT10" s="53">
        <v>0.10200509229789945</v>
      </c>
      <c r="AU10" s="64">
        <v>0.16036473429602899</v>
      </c>
      <c r="AV10" s="53">
        <v>1.8166106226986747E-2</v>
      </c>
      <c r="AW10" s="84">
        <v>0.2858277821915296</v>
      </c>
    </row>
    <row r="11" spans="3:49" ht="15.75">
      <c r="C11" s="39" t="s">
        <v>15</v>
      </c>
      <c r="D11" s="40">
        <v>12331</v>
      </c>
      <c r="E11" s="41">
        <v>7.6882217181282686E-2</v>
      </c>
      <c r="F11" s="52">
        <v>8.3613466153905538E-2</v>
      </c>
      <c r="G11" s="52">
        <v>9.5940572706178701E-2</v>
      </c>
      <c r="H11" s="52">
        <v>0.12027038826987575</v>
      </c>
      <c r="I11" s="52">
        <v>0.13284079297778589</v>
      </c>
      <c r="J11" s="52">
        <v>0.14662768846388088</v>
      </c>
      <c r="K11" s="52">
        <v>0.17825644869668705</v>
      </c>
      <c r="L11" s="83">
        <v>0.21621096097605447</v>
      </c>
      <c r="M11" s="83">
        <v>0.25</v>
      </c>
      <c r="N11" s="83">
        <v>0.27079084722394819</v>
      </c>
      <c r="O11" s="60">
        <v>0.33631915047550559</v>
      </c>
      <c r="P11" s="112">
        <v>0.33695564025626468</v>
      </c>
      <c r="Q11" s="112">
        <v>0.34</v>
      </c>
      <c r="R11" s="34"/>
      <c r="S11" s="34"/>
      <c r="T11" s="39" t="s">
        <v>15</v>
      </c>
      <c r="U11" s="40">
        <v>12331</v>
      </c>
      <c r="V11" s="41">
        <v>7.6882217181282686E-2</v>
      </c>
      <c r="W11" s="41">
        <v>6.7312489726228525E-3</v>
      </c>
      <c r="X11" s="52">
        <v>1.2327106552273162E-2</v>
      </c>
      <c r="Y11" s="52">
        <v>2.4329815563697052E-2</v>
      </c>
      <c r="Z11" s="52">
        <v>1.2570404707910141E-2</v>
      </c>
      <c r="AA11" s="52">
        <v>1.3786895486094991E-2</v>
      </c>
      <c r="AB11" s="52">
        <v>3.1628760232806169E-2</v>
      </c>
      <c r="AC11" s="83">
        <v>3.7954512279367414E-2</v>
      </c>
      <c r="AD11" s="64">
        <v>3.3789039023945533E-2</v>
      </c>
      <c r="AE11" s="53">
        <v>2.0790847223948195E-2</v>
      </c>
      <c r="AF11" s="84">
        <v>6.5528303251557396E-2</v>
      </c>
      <c r="AG11" s="84">
        <v>6.3648978075908635E-4</v>
      </c>
      <c r="AH11" s="84">
        <v>3.0443597437353476E-3</v>
      </c>
      <c r="AI11" s="34"/>
      <c r="AJ11" s="34"/>
      <c r="AK11" s="39" t="s">
        <v>15</v>
      </c>
      <c r="AL11" s="40">
        <v>12331</v>
      </c>
      <c r="AM11" s="53">
        <v>7.6882217181282686E-2</v>
      </c>
      <c r="AN11" s="53">
        <v>8.7552742616033769E-2</v>
      </c>
      <c r="AO11" s="53">
        <v>0.1474296799224053</v>
      </c>
      <c r="AP11" s="53">
        <v>0.25359256128486901</v>
      </c>
      <c r="AQ11" s="53">
        <v>0.10451786918408629</v>
      </c>
      <c r="AR11" s="53">
        <v>0.10378510378510375</v>
      </c>
      <c r="AS11" s="53">
        <v>0.21570796460176994</v>
      </c>
      <c r="AT11" s="53">
        <v>0.21292083712465887</v>
      </c>
      <c r="AU11" s="64">
        <v>0.15627810390097518</v>
      </c>
      <c r="AV11" s="53">
        <v>8.3163388895792778E-2</v>
      </c>
      <c r="AW11" s="84">
        <v>0.24198861934710991</v>
      </c>
    </row>
    <row r="12" spans="3:49" ht="15.75">
      <c r="C12" s="39" t="s">
        <v>16</v>
      </c>
      <c r="D12" s="40">
        <v>10542</v>
      </c>
      <c r="E12" s="41">
        <v>0.11031735733110536</v>
      </c>
      <c r="F12" s="52">
        <v>0.1280554018890733</v>
      </c>
      <c r="G12" s="52">
        <v>0.13981752769221781</v>
      </c>
      <c r="H12" s="52">
        <v>0.15660701371767408</v>
      </c>
      <c r="I12" s="52">
        <v>0.16466976124402313</v>
      </c>
      <c r="J12" s="52">
        <v>0.17766501313943278</v>
      </c>
      <c r="K12" s="52">
        <v>0.19227281454011227</v>
      </c>
      <c r="L12" s="83">
        <v>0.21162340860334999</v>
      </c>
      <c r="M12" s="83">
        <v>0.24</v>
      </c>
      <c r="N12" s="83">
        <v>0.25222171379484881</v>
      </c>
      <c r="O12" s="60">
        <v>0.31425744182111098</v>
      </c>
      <c r="P12" s="112">
        <v>0.31673306772908366</v>
      </c>
      <c r="Q12" s="112">
        <v>0.32</v>
      </c>
      <c r="R12" s="34"/>
      <c r="S12" s="34"/>
      <c r="T12" s="39" t="s">
        <v>16</v>
      </c>
      <c r="U12" s="40">
        <v>10542</v>
      </c>
      <c r="V12" s="41">
        <v>0.11031735733110536</v>
      </c>
      <c r="W12" s="41">
        <v>1.7738044557967944E-2</v>
      </c>
      <c r="X12" s="52">
        <v>1.1762125803144508E-2</v>
      </c>
      <c r="Y12" s="52">
        <v>1.6789486025456268E-2</v>
      </c>
      <c r="Z12" s="52">
        <v>8.0627475263490567E-3</v>
      </c>
      <c r="AA12" s="52">
        <v>1.2995251895409649E-2</v>
      </c>
      <c r="AB12" s="52">
        <v>1.4607801400679493E-2</v>
      </c>
      <c r="AC12" s="83">
        <v>1.9350594063237719E-2</v>
      </c>
      <c r="AD12" s="64">
        <v>2.8376591396649997E-2</v>
      </c>
      <c r="AE12" s="53">
        <v>1.2221713794848821E-2</v>
      </c>
      <c r="AF12" s="84">
        <v>6.2035728026262171E-2</v>
      </c>
      <c r="AG12" s="84">
        <v>2.4756259079726783E-3</v>
      </c>
      <c r="AH12" s="84">
        <v>3.2669322709163451E-3</v>
      </c>
      <c r="AI12" s="34"/>
      <c r="AJ12" s="34"/>
      <c r="AK12" s="39" t="s">
        <v>16</v>
      </c>
      <c r="AL12" s="40">
        <v>10542</v>
      </c>
      <c r="AM12" s="53">
        <v>0.11031735733110536</v>
      </c>
      <c r="AN12" s="53">
        <v>0.16079105760963039</v>
      </c>
      <c r="AO12" s="53">
        <v>9.1851851851851823E-2</v>
      </c>
      <c r="AP12" s="53">
        <v>0.12008141112618718</v>
      </c>
      <c r="AQ12" s="53">
        <v>5.148394912174438E-2</v>
      </c>
      <c r="AR12" s="53">
        <v>7.8917050691244175E-2</v>
      </c>
      <c r="AS12" s="53">
        <v>8.2221035771489717E-2</v>
      </c>
      <c r="AT12" s="53">
        <v>0.10064134188455834</v>
      </c>
      <c r="AU12" s="64">
        <v>0.13409004034065444</v>
      </c>
      <c r="AV12" s="53">
        <v>5.0923807478536753E-2</v>
      </c>
      <c r="AW12" s="84">
        <v>0.2459571267393757</v>
      </c>
    </row>
    <row r="13" spans="3:49" ht="15.75">
      <c r="C13" s="39" t="s">
        <v>17</v>
      </c>
      <c r="D13" s="40">
        <v>2298</v>
      </c>
      <c r="E13" s="41">
        <v>0.25285235737603839</v>
      </c>
      <c r="F13" s="52">
        <v>0.26895483108156926</v>
      </c>
      <c r="G13" s="52">
        <v>0.28853892072343107</v>
      </c>
      <c r="H13" s="52">
        <v>0.29985417251650681</v>
      </c>
      <c r="I13" s="52">
        <v>0.32770710000715475</v>
      </c>
      <c r="J13" s="52">
        <v>0.33771674582410638</v>
      </c>
      <c r="K13" s="52">
        <v>0.35817123945005097</v>
      </c>
      <c r="L13" s="83">
        <v>0.37557931913170589</v>
      </c>
      <c r="M13" s="83">
        <v>0.41</v>
      </c>
      <c r="N13" s="83">
        <v>0.42519234622442248</v>
      </c>
      <c r="O13" s="60">
        <v>0.47437017132509773</v>
      </c>
      <c r="P13" s="112">
        <v>0.47780678851174935</v>
      </c>
      <c r="Q13" s="112">
        <v>0.48</v>
      </c>
      <c r="R13" s="34"/>
      <c r="S13" s="34"/>
      <c r="T13" s="39" t="s">
        <v>17</v>
      </c>
      <c r="U13" s="40">
        <v>2298</v>
      </c>
      <c r="V13" s="41">
        <v>0.25285235737603839</v>
      </c>
      <c r="W13" s="41">
        <v>1.6102473705530862E-2</v>
      </c>
      <c r="X13" s="52">
        <v>1.9584089641861813E-2</v>
      </c>
      <c r="Y13" s="52">
        <v>1.1315251793075742E-2</v>
      </c>
      <c r="Z13" s="52">
        <v>2.7852927490647938E-2</v>
      </c>
      <c r="AA13" s="52">
        <v>1.0009645816951629E-2</v>
      </c>
      <c r="AB13" s="52">
        <v>2.0454493625944592E-2</v>
      </c>
      <c r="AC13" s="83">
        <v>1.740807968165492E-2</v>
      </c>
      <c r="AD13" s="64">
        <v>3.4420680868294085E-2</v>
      </c>
      <c r="AE13" s="53">
        <v>1.5192346224422504E-2</v>
      </c>
      <c r="AF13" s="84">
        <v>4.9177825100675254E-2</v>
      </c>
      <c r="AG13" s="84">
        <v>3.4366171866516138E-3</v>
      </c>
      <c r="AH13" s="84">
        <v>2.1932114882506348E-3</v>
      </c>
      <c r="AI13" s="34"/>
      <c r="AJ13" s="34"/>
      <c r="AK13" s="39" t="s">
        <v>17</v>
      </c>
      <c r="AL13" s="40">
        <v>2298</v>
      </c>
      <c r="AM13" s="53">
        <v>0.25285235737603839</v>
      </c>
      <c r="AN13" s="53">
        <v>6.3683304647160141E-2</v>
      </c>
      <c r="AO13" s="53">
        <v>7.2815533980582423E-2</v>
      </c>
      <c r="AP13" s="53">
        <v>3.9215686274509852E-2</v>
      </c>
      <c r="AQ13" s="53">
        <v>9.288824383164003E-2</v>
      </c>
      <c r="AR13" s="53">
        <v>3.0544488711819459E-2</v>
      </c>
      <c r="AS13" s="53">
        <v>6.0567010309278364E-2</v>
      </c>
      <c r="AT13" s="53">
        <v>4.8602673147022948E-2</v>
      </c>
      <c r="AU13" s="64">
        <v>9.1646901506373002E-2</v>
      </c>
      <c r="AV13" s="53">
        <v>3.705450298639635E-2</v>
      </c>
      <c r="AW13" s="84">
        <v>0.11566018423746158</v>
      </c>
    </row>
    <row r="14" spans="3:49" ht="15.75">
      <c r="C14" s="39" t="s">
        <v>18</v>
      </c>
      <c r="D14" s="40">
        <v>2589</v>
      </c>
      <c r="E14" s="41">
        <v>6.7977045233277716E-2</v>
      </c>
      <c r="F14" s="52">
        <v>7.4156776618121145E-2</v>
      </c>
      <c r="G14" s="52">
        <v>8.4585073330044433E-2</v>
      </c>
      <c r="H14" s="52">
        <v>9.3468437195756857E-2</v>
      </c>
      <c r="I14" s="52">
        <v>0.10157933463836386</v>
      </c>
      <c r="J14" s="52">
        <v>0.10660036638854914</v>
      </c>
      <c r="K14" s="52">
        <v>0.11741489631202515</v>
      </c>
      <c r="L14" s="83">
        <v>0.16569404775611443</v>
      </c>
      <c r="M14" s="83">
        <v>0.21</v>
      </c>
      <c r="N14" s="83">
        <v>0.21822176452728356</v>
      </c>
      <c r="O14" s="60">
        <v>0.26418351670205659</v>
      </c>
      <c r="P14" s="112">
        <v>0.27114716106604869</v>
      </c>
      <c r="Q14" s="112">
        <v>0.28000000000000003</v>
      </c>
      <c r="R14" s="34"/>
      <c r="S14" s="34"/>
      <c r="T14" s="39" t="s">
        <v>18</v>
      </c>
      <c r="U14" s="40">
        <v>2589</v>
      </c>
      <c r="V14" s="41">
        <v>6.7977045233277716E-2</v>
      </c>
      <c r="W14" s="41">
        <v>6.1797313848434288E-3</v>
      </c>
      <c r="X14" s="52">
        <v>1.0428296711923288E-2</v>
      </c>
      <c r="Y14" s="52">
        <v>8.8833638657124236E-3</v>
      </c>
      <c r="Z14" s="52">
        <v>8.1108974426069985E-3</v>
      </c>
      <c r="AA14" s="52">
        <v>5.0210317501852841E-3</v>
      </c>
      <c r="AB14" s="52">
        <v>1.0814529923476007E-2</v>
      </c>
      <c r="AC14" s="83">
        <v>4.8279151444089285E-2</v>
      </c>
      <c r="AD14" s="64">
        <v>4.430595224388556E-2</v>
      </c>
      <c r="AE14" s="53">
        <v>8.2217645272835704E-3</v>
      </c>
      <c r="AF14" s="84">
        <v>4.5961752174773024E-2</v>
      </c>
      <c r="AG14" s="84">
        <v>6.9636443639921053E-3</v>
      </c>
      <c r="AH14" s="84">
        <v>8.8528389339513347E-3</v>
      </c>
      <c r="AI14" s="34"/>
      <c r="AJ14" s="34"/>
      <c r="AK14" s="39" t="s">
        <v>18</v>
      </c>
      <c r="AL14" s="40">
        <v>2589</v>
      </c>
      <c r="AM14" s="53">
        <v>6.7977045233277716E-2</v>
      </c>
      <c r="AN14" s="53">
        <v>9.0909090909090912E-2</v>
      </c>
      <c r="AO14" s="53">
        <v>0.14062500000000003</v>
      </c>
      <c r="AP14" s="53">
        <v>0.10502283105022825</v>
      </c>
      <c r="AQ14" s="53">
        <v>8.677685950413222E-2</v>
      </c>
      <c r="AR14" s="53">
        <v>4.9429657794676791E-2</v>
      </c>
      <c r="AS14" s="53">
        <v>0.10144927536231892</v>
      </c>
      <c r="AT14" s="53">
        <v>0.41118421052631576</v>
      </c>
      <c r="AU14" s="64">
        <v>0.26739616083916079</v>
      </c>
      <c r="AV14" s="53">
        <v>3.9151259653731292E-2</v>
      </c>
      <c r="AW14" s="84">
        <v>0.21061946902654879</v>
      </c>
    </row>
    <row r="15" spans="3:49" ht="15.75">
      <c r="C15" s="39" t="s">
        <v>19</v>
      </c>
      <c r="D15" s="40">
        <v>44861</v>
      </c>
      <c r="E15" s="41">
        <v>0.14237342541054682</v>
      </c>
      <c r="F15" s="52">
        <v>0.14839202958478317</v>
      </c>
      <c r="G15" s="52">
        <v>0.16027320004725717</v>
      </c>
      <c r="H15" s="52">
        <v>0.17126272544688134</v>
      </c>
      <c r="I15" s="52">
        <v>0.18006772044252345</v>
      </c>
      <c r="J15" s="52">
        <v>0.19384363666355334</v>
      </c>
      <c r="K15" s="52">
        <v>0.20746351499858451</v>
      </c>
      <c r="L15" s="83">
        <v>0.23684321981948644</v>
      </c>
      <c r="M15" s="83">
        <v>0.27</v>
      </c>
      <c r="N15" s="83">
        <v>0.2790849046719972</v>
      </c>
      <c r="O15" s="60">
        <v>0.32796934524273919</v>
      </c>
      <c r="P15" s="112">
        <v>0.33224850092507968</v>
      </c>
      <c r="Q15" s="112">
        <v>0.34</v>
      </c>
      <c r="R15" s="34"/>
      <c r="S15" s="34"/>
      <c r="T15" s="39" t="s">
        <v>19</v>
      </c>
      <c r="U15" s="40">
        <v>44861</v>
      </c>
      <c r="V15" s="41">
        <v>0.14237342541054682</v>
      </c>
      <c r="W15" s="41">
        <v>6.0186041742363583E-3</v>
      </c>
      <c r="X15" s="52">
        <v>1.1881170462474E-2</v>
      </c>
      <c r="Y15" s="52">
        <v>1.0989525399624167E-2</v>
      </c>
      <c r="Z15" s="52">
        <v>8.804994995642107E-3</v>
      </c>
      <c r="AA15" s="52">
        <v>1.3775916221029888E-2</v>
      </c>
      <c r="AB15" s="52">
        <v>1.3619878335031171E-2</v>
      </c>
      <c r="AC15" s="83">
        <v>2.9379704820901936E-2</v>
      </c>
      <c r="AD15" s="64">
        <v>3.3156780180513573E-2</v>
      </c>
      <c r="AE15" s="53">
        <v>9.0849046719971849E-3</v>
      </c>
      <c r="AF15" s="84">
        <v>4.8884440570741983E-2</v>
      </c>
      <c r="AG15" s="84">
        <v>4.2791556823404964E-3</v>
      </c>
      <c r="AH15" s="84">
        <v>7.7514990749203427E-3</v>
      </c>
      <c r="AI15" s="34"/>
      <c r="AJ15" s="34"/>
      <c r="AK15" s="39" t="s">
        <v>19</v>
      </c>
      <c r="AL15" s="40">
        <v>44861</v>
      </c>
      <c r="AM15" s="53">
        <v>0.14237342541054682</v>
      </c>
      <c r="AN15" s="53">
        <v>4.2273367778299646E-2</v>
      </c>
      <c r="AO15" s="53">
        <v>8.0066095838966483E-2</v>
      </c>
      <c r="AP15" s="53">
        <v>6.8567454798330998E-2</v>
      </c>
      <c r="AQ15" s="53">
        <v>5.1412208772615001E-2</v>
      </c>
      <c r="AR15" s="53">
        <v>7.6504085169596392E-2</v>
      </c>
      <c r="AS15" s="53">
        <v>7.0262189512419485E-2</v>
      </c>
      <c r="AT15" s="53">
        <v>0.1416138390458794</v>
      </c>
      <c r="AU15" s="64">
        <v>0.13999463529411779</v>
      </c>
      <c r="AV15" s="53">
        <v>3.3647795081471053E-2</v>
      </c>
      <c r="AW15" s="84">
        <v>0.17515974440894561</v>
      </c>
    </row>
    <row r="16" spans="3:49" ht="15.75">
      <c r="C16" s="39" t="s">
        <v>20</v>
      </c>
      <c r="D16" s="40">
        <v>19413</v>
      </c>
      <c r="E16" s="41">
        <v>0.10358984770659468</v>
      </c>
      <c r="F16" s="52">
        <v>0.12058867900603588</v>
      </c>
      <c r="G16" s="52">
        <v>0.13341506989561425</v>
      </c>
      <c r="H16" s="52">
        <v>0.14814739035512994</v>
      </c>
      <c r="I16" s="52">
        <v>0.15747099176482343</v>
      </c>
      <c r="J16" s="52">
        <v>0.17539703204423415</v>
      </c>
      <c r="K16" s="52">
        <v>0.20094679060339427</v>
      </c>
      <c r="L16" s="83">
        <v>0.22299375968266952</v>
      </c>
      <c r="M16" s="83">
        <v>0.25</v>
      </c>
      <c r="N16" s="83">
        <v>0.25652781779156714</v>
      </c>
      <c r="O16" s="60">
        <v>0.29686140842024122</v>
      </c>
      <c r="P16" s="112">
        <v>0.29742955751300676</v>
      </c>
      <c r="Q16" s="112">
        <v>0.31</v>
      </c>
      <c r="R16" s="34"/>
      <c r="S16" s="34"/>
      <c r="T16" s="39" t="s">
        <v>20</v>
      </c>
      <c r="U16" s="40">
        <v>19413</v>
      </c>
      <c r="V16" s="41">
        <v>0.10358984770659468</v>
      </c>
      <c r="W16" s="41">
        <v>1.69988312994412E-2</v>
      </c>
      <c r="X16" s="52">
        <v>1.2826390889578362E-2</v>
      </c>
      <c r="Y16" s="52">
        <v>1.4732320459515696E-2</v>
      </c>
      <c r="Z16" s="52">
        <v>9.3236014096934883E-3</v>
      </c>
      <c r="AA16" s="52">
        <v>1.7926040279410721E-2</v>
      </c>
      <c r="AB16" s="52">
        <v>2.5549758559160113E-2</v>
      </c>
      <c r="AC16" s="83">
        <v>2.2046969079275253E-2</v>
      </c>
      <c r="AD16" s="64">
        <v>2.7006240317330482E-2</v>
      </c>
      <c r="AE16" s="53">
        <v>6.5278177915671365E-3</v>
      </c>
      <c r="AF16" s="84">
        <v>4.0333590628674088E-2</v>
      </c>
      <c r="AG16" s="84">
        <v>5.6814909276553527E-4</v>
      </c>
      <c r="AH16" s="84">
        <v>1.2570442486993239E-2</v>
      </c>
      <c r="AI16" s="34"/>
      <c r="AJ16" s="34"/>
      <c r="AK16" s="39" t="s">
        <v>20</v>
      </c>
      <c r="AL16" s="40">
        <v>19413</v>
      </c>
      <c r="AM16" s="53">
        <v>0.10358984770659468</v>
      </c>
      <c r="AN16" s="53">
        <v>0.16409746394828448</v>
      </c>
      <c r="AO16" s="53">
        <v>0.10636480136693724</v>
      </c>
      <c r="AP16" s="53">
        <v>0.11042471042471036</v>
      </c>
      <c r="AQ16" s="53">
        <v>6.2934631432545088E-2</v>
      </c>
      <c r="AR16" s="53">
        <v>0.11383709519136412</v>
      </c>
      <c r="AS16" s="53">
        <v>0.14566813509544796</v>
      </c>
      <c r="AT16" s="53">
        <v>0.10971545757498079</v>
      </c>
      <c r="AU16" s="64">
        <v>0.12110760568260573</v>
      </c>
      <c r="AV16" s="53">
        <v>2.6111271166268546E-2</v>
      </c>
      <c r="AW16" s="84">
        <v>0.15722891566265051</v>
      </c>
    </row>
    <row r="17" spans="3:49" ht="15.75">
      <c r="C17" s="39" t="s">
        <v>21</v>
      </c>
      <c r="D17" s="40">
        <v>2855</v>
      </c>
      <c r="E17" s="41">
        <v>8.4058130400078174E-2</v>
      </c>
      <c r="F17" s="52">
        <v>9.1413216810085018E-2</v>
      </c>
      <c r="G17" s="52">
        <v>0.10437217858009706</v>
      </c>
      <c r="H17" s="52">
        <v>0.1169808981401088</v>
      </c>
      <c r="I17" s="52">
        <v>0.12608719560011727</v>
      </c>
      <c r="J17" s="52">
        <v>0.13729494632012768</v>
      </c>
      <c r="K17" s="52">
        <v>0.14394954831013387</v>
      </c>
      <c r="L17" s="83">
        <v>0.16216214323015082</v>
      </c>
      <c r="M17" s="83">
        <v>0.18</v>
      </c>
      <c r="N17" s="83">
        <v>0.17792304268016548</v>
      </c>
      <c r="O17" s="60">
        <v>0.22100283451020553</v>
      </c>
      <c r="P17" s="112">
        <v>0.22276707530647985</v>
      </c>
      <c r="Q17" s="112">
        <v>0.23</v>
      </c>
      <c r="R17" s="34"/>
      <c r="S17" s="34"/>
      <c r="T17" s="39" t="s">
        <v>21</v>
      </c>
      <c r="U17" s="40">
        <v>2855</v>
      </c>
      <c r="V17" s="41">
        <v>8.4058130400078174E-2</v>
      </c>
      <c r="W17" s="41">
        <v>7.3550864100068447E-3</v>
      </c>
      <c r="X17" s="52">
        <v>1.2958961770012045E-2</v>
      </c>
      <c r="Y17" s="52">
        <v>1.2608719560011736E-2</v>
      </c>
      <c r="Z17" s="52">
        <v>9.1062974600084751E-3</v>
      </c>
      <c r="AA17" s="52">
        <v>1.1207750720010401E-2</v>
      </c>
      <c r="AB17" s="52">
        <v>6.6546019900061981E-3</v>
      </c>
      <c r="AC17" s="83">
        <v>1.821259492001695E-2</v>
      </c>
      <c r="AD17" s="64">
        <v>1.783785676984917E-2</v>
      </c>
      <c r="AE17" s="53">
        <v>-2.0769573198345104E-3</v>
      </c>
      <c r="AF17" s="84">
        <v>4.3079791830040043E-2</v>
      </c>
      <c r="AG17" s="84">
        <v>1.7642407962743245E-3</v>
      </c>
      <c r="AH17" s="84">
        <v>7.2329246935201597E-3</v>
      </c>
      <c r="AI17" s="34"/>
      <c r="AJ17" s="34"/>
      <c r="AK17" s="39" t="s">
        <v>21</v>
      </c>
      <c r="AL17" s="40">
        <v>2855</v>
      </c>
      <c r="AM17" s="53">
        <v>8.4058130400078174E-2</v>
      </c>
      <c r="AN17" s="53">
        <v>8.750000000000005E-2</v>
      </c>
      <c r="AO17" s="53">
        <v>0.14176245210727961</v>
      </c>
      <c r="AP17" s="53">
        <v>0.12080536912751687</v>
      </c>
      <c r="AQ17" s="53">
        <v>7.7844311377245554E-2</v>
      </c>
      <c r="AR17" s="53">
        <v>8.8888888888888698E-2</v>
      </c>
      <c r="AS17" s="53">
        <v>4.8469387755102115E-2</v>
      </c>
      <c r="AT17" s="53">
        <v>0.12652068126520691</v>
      </c>
      <c r="AU17" s="64">
        <v>0.11000012958963271</v>
      </c>
      <c r="AV17" s="53">
        <v>-1.1538651776858391E-2</v>
      </c>
      <c r="AW17" s="84">
        <v>0.24212598425196835</v>
      </c>
    </row>
    <row r="18" spans="3:49" ht="15.75">
      <c r="C18" s="39" t="s">
        <v>22</v>
      </c>
      <c r="D18" s="40">
        <v>3626</v>
      </c>
      <c r="E18" s="41">
        <v>3.1165252233073062E-2</v>
      </c>
      <c r="F18" s="52">
        <v>3.2268447002385382E-2</v>
      </c>
      <c r="G18" s="52">
        <v>4.3300394695508587E-2</v>
      </c>
      <c r="H18" s="52">
        <v>4.9919563311382517E-2</v>
      </c>
      <c r="I18" s="52">
        <v>6.9225471774348124E-2</v>
      </c>
      <c r="J18" s="52">
        <v>8.246380900609597E-2</v>
      </c>
      <c r="K18" s="52">
        <v>0.1114226717005444</v>
      </c>
      <c r="L18" s="83">
        <v>0.13927833962568051</v>
      </c>
      <c r="M18" s="83">
        <v>0.19</v>
      </c>
      <c r="N18" s="83">
        <v>0.21153759701563751</v>
      </c>
      <c r="O18" s="60">
        <v>0.27304070540479941</v>
      </c>
      <c r="P18" s="112">
        <v>0.28130170987313846</v>
      </c>
      <c r="Q18" s="112">
        <v>0.28000000000000003</v>
      </c>
      <c r="R18" s="34"/>
      <c r="S18" s="34"/>
      <c r="T18" s="39" t="s">
        <v>22</v>
      </c>
      <c r="U18" s="40">
        <v>3626</v>
      </c>
      <c r="V18" s="41">
        <v>3.1165252233073062E-2</v>
      </c>
      <c r="W18" s="41">
        <v>1.1031947693123205E-3</v>
      </c>
      <c r="X18" s="52">
        <v>1.1031947693123205E-2</v>
      </c>
      <c r="Y18" s="52">
        <v>6.6191686158739299E-3</v>
      </c>
      <c r="Z18" s="52">
        <v>1.9305908462965607E-2</v>
      </c>
      <c r="AA18" s="52">
        <v>1.3238337231747846E-2</v>
      </c>
      <c r="AB18" s="52">
        <v>2.8958862694448431E-2</v>
      </c>
      <c r="AC18" s="83">
        <v>2.7855667925136107E-2</v>
      </c>
      <c r="AD18" s="64">
        <v>5.0721660374319494E-2</v>
      </c>
      <c r="AE18" s="53">
        <v>2.1537597015637511E-2</v>
      </c>
      <c r="AF18" s="84">
        <v>6.1503108389161898E-2</v>
      </c>
      <c r="AG18" s="84">
        <v>8.2610044683390504E-3</v>
      </c>
      <c r="AH18" s="84">
        <v>-1.3017098731384347E-3</v>
      </c>
      <c r="AI18" s="34"/>
      <c r="AJ18" s="34"/>
      <c r="AK18" s="39" t="s">
        <v>22</v>
      </c>
      <c r="AL18" s="40">
        <v>3626</v>
      </c>
      <c r="AM18" s="53">
        <v>3.1165252233073062E-2</v>
      </c>
      <c r="AN18" s="53">
        <v>3.5398230088495568E-2</v>
      </c>
      <c r="AO18" s="53">
        <v>0.34188034188034178</v>
      </c>
      <c r="AP18" s="53">
        <v>0.15286624203821669</v>
      </c>
      <c r="AQ18" s="53">
        <v>0.38674033149171255</v>
      </c>
      <c r="AR18" s="53">
        <v>0.19123505976095614</v>
      </c>
      <c r="AS18" s="53">
        <v>0.35117056856187306</v>
      </c>
      <c r="AT18" s="53">
        <v>0.25000000000000006</v>
      </c>
      <c r="AU18" s="64">
        <v>0.36417479207920783</v>
      </c>
      <c r="AV18" s="53">
        <v>0.11335577376651321</v>
      </c>
      <c r="AW18" s="84">
        <v>0.29074315514993487</v>
      </c>
    </row>
    <row r="19" spans="3:49" ht="15.75">
      <c r="C19" s="39" t="s">
        <v>23</v>
      </c>
      <c r="D19" s="40">
        <v>27624</v>
      </c>
      <c r="E19" s="41">
        <v>0.18592483410824098</v>
      </c>
      <c r="F19" s="52">
        <v>0.18871225860713789</v>
      </c>
      <c r="G19" s="52">
        <v>0.19664012828581873</v>
      </c>
      <c r="H19" s="52">
        <v>0.21046864982580082</v>
      </c>
      <c r="I19" s="52">
        <v>0.21669510455060953</v>
      </c>
      <c r="J19" s="52">
        <v>0.22715699650101481</v>
      </c>
      <c r="K19" s="52">
        <v>0.24753777562931303</v>
      </c>
      <c r="L19" s="83">
        <v>0.27751163907199677</v>
      </c>
      <c r="M19" s="83">
        <v>0.32</v>
      </c>
      <c r="N19" s="83">
        <v>0.32898849150617093</v>
      </c>
      <c r="O19" s="60">
        <v>0.39049283207274055</v>
      </c>
      <c r="P19" s="112">
        <v>0.39708224732116998</v>
      </c>
      <c r="Q19" s="112">
        <v>0.4</v>
      </c>
      <c r="R19" s="34"/>
      <c r="S19" s="34"/>
      <c r="T19" s="39" t="s">
        <v>23</v>
      </c>
      <c r="U19" s="40">
        <v>27624</v>
      </c>
      <c r="V19" s="41">
        <v>0.18592483410824098</v>
      </c>
      <c r="W19" s="41">
        <v>2.7874244988969066E-3</v>
      </c>
      <c r="X19" s="52">
        <v>7.9278696786808378E-3</v>
      </c>
      <c r="Y19" s="52">
        <v>1.3828521539982097E-2</v>
      </c>
      <c r="Z19" s="52">
        <v>6.2264547248087054E-3</v>
      </c>
      <c r="AA19" s="52">
        <v>1.0461891950405283E-2</v>
      </c>
      <c r="AB19" s="52">
        <v>2.0380779128298221E-2</v>
      </c>
      <c r="AC19" s="83">
        <v>2.997386344268374E-2</v>
      </c>
      <c r="AD19" s="64">
        <v>4.2488360928003233E-2</v>
      </c>
      <c r="AE19" s="53">
        <v>8.9884915061709258E-3</v>
      </c>
      <c r="AF19" s="84">
        <v>6.1504340566569615E-2</v>
      </c>
      <c r="AG19" s="84">
        <v>6.589415248429431E-3</v>
      </c>
      <c r="AH19" s="84">
        <v>2.9177526788300434E-3</v>
      </c>
      <c r="AI19" s="34"/>
      <c r="AJ19" s="34"/>
      <c r="AK19" s="39" t="s">
        <v>23</v>
      </c>
      <c r="AL19" s="40">
        <v>27624</v>
      </c>
      <c r="AM19" s="53">
        <v>0.18592483410824098</v>
      </c>
      <c r="AN19" s="53">
        <v>1.4992211838006185E-2</v>
      </c>
      <c r="AO19" s="53">
        <v>4.2010358718588152E-2</v>
      </c>
      <c r="AP19" s="53">
        <v>7.03240058910162E-2</v>
      </c>
      <c r="AQ19" s="53">
        <v>2.9583763329893421E-2</v>
      </c>
      <c r="AR19" s="53">
        <v>4.8279318409622352E-2</v>
      </c>
      <c r="AS19" s="53">
        <v>8.9721115537848603E-2</v>
      </c>
      <c r="AT19" s="53">
        <v>0.12108803743784746</v>
      </c>
      <c r="AU19" s="64">
        <v>0.1531047889381684</v>
      </c>
      <c r="AV19" s="53">
        <v>2.8089035956784143E-2</v>
      </c>
      <c r="AW19" s="84">
        <v>0.18694982394366205</v>
      </c>
    </row>
    <row r="20" spans="3:49" ht="15.75">
      <c r="C20" s="39" t="s">
        <v>24</v>
      </c>
      <c r="D20" s="40">
        <v>14534</v>
      </c>
      <c r="E20" s="41">
        <v>0.10499774327098121</v>
      </c>
      <c r="F20" s="52">
        <v>0.11002057109456026</v>
      </c>
      <c r="G20" s="52">
        <v>0.12137353809306085</v>
      </c>
      <c r="H20" s="52">
        <v>0.14504275413841966</v>
      </c>
      <c r="I20" s="52">
        <v>0.15501960392498079</v>
      </c>
      <c r="J20" s="52">
        <v>0.17745031447959408</v>
      </c>
      <c r="K20" s="52">
        <v>0.20070669536137103</v>
      </c>
      <c r="L20" s="83">
        <v>0.22884829234553311</v>
      </c>
      <c r="M20" s="83">
        <v>0.26</v>
      </c>
      <c r="N20" s="83">
        <v>0.28636999180460276</v>
      </c>
      <c r="O20" s="60">
        <v>0.34451094400904519</v>
      </c>
      <c r="P20" s="112">
        <v>0.34732351726985</v>
      </c>
      <c r="Q20" s="112">
        <v>0.35</v>
      </c>
      <c r="R20" s="34"/>
      <c r="S20" s="34"/>
      <c r="T20" s="39" t="s">
        <v>24</v>
      </c>
      <c r="U20" s="40">
        <v>14534</v>
      </c>
      <c r="V20" s="41">
        <v>0.10499774327098121</v>
      </c>
      <c r="W20" s="41">
        <v>5.0228278235790458E-3</v>
      </c>
      <c r="X20" s="52">
        <v>1.1352966998500594E-2</v>
      </c>
      <c r="Y20" s="52">
        <v>2.3669216045358807E-2</v>
      </c>
      <c r="Z20" s="52">
        <v>9.9768497865611316E-3</v>
      </c>
      <c r="AA20" s="52">
        <v>2.2430710554613292E-2</v>
      </c>
      <c r="AB20" s="52">
        <v>2.325638088177695E-2</v>
      </c>
      <c r="AC20" s="83">
        <v>2.8141596984162076E-2</v>
      </c>
      <c r="AD20" s="64">
        <v>3.1151707654466898E-2</v>
      </c>
      <c r="AE20" s="53">
        <v>2.6369991804602755E-2</v>
      </c>
      <c r="AF20" s="84">
        <v>5.8140952204442431E-2</v>
      </c>
      <c r="AG20" s="84">
        <v>2.8125732608048071E-3</v>
      </c>
      <c r="AH20" s="84">
        <v>2.6764827301499761E-3</v>
      </c>
      <c r="AI20" s="34"/>
      <c r="AJ20" s="34"/>
      <c r="AK20" s="39" t="s">
        <v>24</v>
      </c>
      <c r="AL20" s="40">
        <v>14534</v>
      </c>
      <c r="AM20" s="53">
        <v>0.10499774327098121</v>
      </c>
      <c r="AN20" s="53">
        <v>4.78374836173001E-2</v>
      </c>
      <c r="AO20" s="53">
        <v>0.10318949343339591</v>
      </c>
      <c r="AP20" s="53">
        <v>0.19501133786848074</v>
      </c>
      <c r="AQ20" s="53">
        <v>6.8785578747628126E-2</v>
      </c>
      <c r="AR20" s="53">
        <v>0.14469596094096762</v>
      </c>
      <c r="AS20" s="53">
        <v>0.13105854982551365</v>
      </c>
      <c r="AT20" s="53">
        <v>0.14021254713747006</v>
      </c>
      <c r="AU20" s="64">
        <v>0.13612383704149125</v>
      </c>
      <c r="AV20" s="53">
        <v>0.10142304540231828</v>
      </c>
      <c r="AW20" s="84">
        <v>0.20302739067755893</v>
      </c>
    </row>
    <row r="21" spans="3:49" ht="15.75">
      <c r="C21" s="39" t="s">
        <v>25</v>
      </c>
      <c r="D21" s="40">
        <v>6313</v>
      </c>
      <c r="E21" s="41">
        <v>0.17882800874917221</v>
      </c>
      <c r="F21" s="52">
        <v>0.18215430474893538</v>
      </c>
      <c r="G21" s="52">
        <v>0.1914996125577938</v>
      </c>
      <c r="H21" s="52">
        <v>0.22381220226977885</v>
      </c>
      <c r="I21" s="52">
        <v>0.23901812684012477</v>
      </c>
      <c r="J21" s="52">
        <v>0.27449861750426524</v>
      </c>
      <c r="K21" s="52">
        <v>0.33437194550000227</v>
      </c>
      <c r="L21" s="83">
        <v>0.38901823692468285</v>
      </c>
      <c r="M21" s="83">
        <v>0.41</v>
      </c>
      <c r="N21" s="83">
        <v>0.42544909787446994</v>
      </c>
      <c r="O21" s="60">
        <v>0.50353785634510051</v>
      </c>
      <c r="P21" s="112">
        <v>0.50625693014414697</v>
      </c>
      <c r="Q21" s="112">
        <v>0.51</v>
      </c>
      <c r="R21" s="34"/>
      <c r="S21" s="34"/>
      <c r="T21" s="39" t="s">
        <v>25</v>
      </c>
      <c r="U21" s="40">
        <v>6313</v>
      </c>
      <c r="V21" s="41">
        <v>0.17882800874917221</v>
      </c>
      <c r="W21" s="41">
        <v>3.326295999763168E-3</v>
      </c>
      <c r="X21" s="52">
        <v>9.3453078088584218E-3</v>
      </c>
      <c r="Y21" s="52">
        <v>3.2312589711985057E-2</v>
      </c>
      <c r="Z21" s="52">
        <v>1.5205924570345919E-2</v>
      </c>
      <c r="AA21" s="52">
        <v>3.5480490664140468E-2</v>
      </c>
      <c r="AB21" s="52">
        <v>5.9873327995737025E-2</v>
      </c>
      <c r="AC21" s="83">
        <v>5.4646291424680582E-2</v>
      </c>
      <c r="AD21" s="64">
        <v>2.0981763075317128E-2</v>
      </c>
      <c r="AE21" s="53">
        <v>1.5449097874469964E-2</v>
      </c>
      <c r="AF21" s="84">
        <v>7.808875847063057E-2</v>
      </c>
      <c r="AG21" s="84">
        <v>2.7190737990464564E-3</v>
      </c>
      <c r="AH21" s="84">
        <v>3.7430698558530429E-3</v>
      </c>
      <c r="AI21" s="34"/>
      <c r="AJ21" s="34"/>
      <c r="AK21" s="39" t="s">
        <v>25</v>
      </c>
      <c r="AL21" s="40">
        <v>6313</v>
      </c>
      <c r="AM21" s="53">
        <v>0.17882800874917221</v>
      </c>
      <c r="AN21" s="53">
        <v>1.8600531443755539E-2</v>
      </c>
      <c r="AO21" s="53">
        <v>5.1304347826086949E-2</v>
      </c>
      <c r="AP21" s="53">
        <v>0.16873449131513649</v>
      </c>
      <c r="AQ21" s="53">
        <v>6.7940552016985178E-2</v>
      </c>
      <c r="AR21" s="53">
        <v>0.14844267726971508</v>
      </c>
      <c r="AS21" s="53">
        <v>0.21811886901327179</v>
      </c>
      <c r="AT21" s="53">
        <v>0.1634296541923258</v>
      </c>
      <c r="AU21" s="64">
        <v>5.3935165716612332E-2</v>
      </c>
      <c r="AV21" s="53">
        <v>3.7680726523097473E-2</v>
      </c>
      <c r="AW21" s="84">
        <v>0.18354430379746839</v>
      </c>
    </row>
    <row r="22" spans="3:49" ht="15.75">
      <c r="C22" s="39" t="s">
        <v>26</v>
      </c>
      <c r="D22" s="40">
        <v>6628</v>
      </c>
      <c r="E22" s="41">
        <v>0.12899150638453644</v>
      </c>
      <c r="F22" s="52">
        <v>0.13231058608098067</v>
      </c>
      <c r="G22" s="52">
        <v>0.15765628558110009</v>
      </c>
      <c r="H22" s="52">
        <v>0.17289387873295764</v>
      </c>
      <c r="I22" s="52">
        <v>0.18300198508121954</v>
      </c>
      <c r="J22" s="52">
        <v>0.20261472874202627</v>
      </c>
      <c r="K22" s="52">
        <v>0.21377890590279316</v>
      </c>
      <c r="L22" s="83">
        <v>0.22645175565285289</v>
      </c>
      <c r="M22" s="83">
        <v>0.25</v>
      </c>
      <c r="N22" s="83">
        <v>0.26763851734054694</v>
      </c>
      <c r="O22" s="60">
        <v>0.32270506684973504</v>
      </c>
      <c r="P22" s="112">
        <v>0.3272480386240193</v>
      </c>
      <c r="Q22" s="112">
        <v>0.34</v>
      </c>
      <c r="R22" s="34"/>
      <c r="S22" s="34"/>
      <c r="T22" s="39" t="s">
        <v>26</v>
      </c>
      <c r="U22" s="40">
        <v>6628</v>
      </c>
      <c r="V22" s="41">
        <v>0.12899150638453644</v>
      </c>
      <c r="W22" s="41">
        <v>3.3190796964442382E-3</v>
      </c>
      <c r="X22" s="52">
        <v>2.5345699500119417E-2</v>
      </c>
      <c r="Y22" s="52">
        <v>1.5237593151857548E-2</v>
      </c>
      <c r="Z22" s="52">
        <v>1.0108106348261897E-2</v>
      </c>
      <c r="AA22" s="52">
        <v>1.9612743660806731E-2</v>
      </c>
      <c r="AB22" s="52">
        <v>1.1164177160766897E-2</v>
      </c>
      <c r="AC22" s="83">
        <v>1.2672849750059723E-2</v>
      </c>
      <c r="AD22" s="64">
        <v>2.3548244347147113E-2</v>
      </c>
      <c r="AE22" s="53">
        <v>1.7638517340546944E-2</v>
      </c>
      <c r="AF22" s="84">
        <v>5.5066549509188101E-2</v>
      </c>
      <c r="AG22" s="84">
        <v>4.5429717742842546E-3</v>
      </c>
      <c r="AH22" s="84">
        <v>1.2751961375980725E-2</v>
      </c>
      <c r="AI22" s="34"/>
      <c r="AJ22" s="34"/>
      <c r="AK22" s="39" t="s">
        <v>26</v>
      </c>
      <c r="AL22" s="40">
        <v>6628</v>
      </c>
      <c r="AM22" s="53">
        <v>0.12899150638453644</v>
      </c>
      <c r="AN22" s="53">
        <v>2.5730994152046983E-2</v>
      </c>
      <c r="AO22" s="53">
        <v>0.19156214367160754</v>
      </c>
      <c r="AP22" s="53">
        <v>9.6650717703349459E-2</v>
      </c>
      <c r="AQ22" s="53">
        <v>5.8464223385689212E-2</v>
      </c>
      <c r="AR22" s="53">
        <v>0.10717230008244034</v>
      </c>
      <c r="AS22" s="53">
        <v>5.5100521221146684E-2</v>
      </c>
      <c r="AT22" s="53">
        <v>5.9280169371912494E-2</v>
      </c>
      <c r="AU22" s="64">
        <v>0.10398790806129238</v>
      </c>
      <c r="AV22" s="53">
        <v>7.0554069362187777E-2</v>
      </c>
      <c r="AW22" s="84">
        <v>0.20574971815107115</v>
      </c>
    </row>
    <row r="23" spans="3:49" ht="15.75">
      <c r="C23" s="39" t="s">
        <v>27</v>
      </c>
      <c r="D23" s="40">
        <v>10127</v>
      </c>
      <c r="E23" s="41">
        <v>0.15858216876816017</v>
      </c>
      <c r="F23" s="52">
        <v>0.16411180852595406</v>
      </c>
      <c r="G23" s="52">
        <v>0.18020700996381839</v>
      </c>
      <c r="H23" s="52">
        <v>0.19176000731492346</v>
      </c>
      <c r="I23" s="52">
        <v>0.19867205701216581</v>
      </c>
      <c r="J23" s="52">
        <v>0.21644589909078898</v>
      </c>
      <c r="K23" s="52">
        <v>0.22661648650244559</v>
      </c>
      <c r="L23" s="83">
        <v>0.25070991687569033</v>
      </c>
      <c r="M23" s="83">
        <v>0.27</v>
      </c>
      <c r="N23" s="83">
        <v>0.29060231798548902</v>
      </c>
      <c r="O23" s="60">
        <v>0.31400454338900957</v>
      </c>
      <c r="P23" s="112">
        <v>0.32210921299496398</v>
      </c>
      <c r="Q23" s="112">
        <v>0.33</v>
      </c>
      <c r="R23" s="34"/>
      <c r="S23" s="34"/>
      <c r="T23" s="39" t="s">
        <v>27</v>
      </c>
      <c r="U23" s="40">
        <v>10127</v>
      </c>
      <c r="V23" s="41">
        <v>0.15858216876816017</v>
      </c>
      <c r="W23" s="41">
        <v>5.5296397577938861E-3</v>
      </c>
      <c r="X23" s="52">
        <v>1.6095201437864332E-2</v>
      </c>
      <c r="Y23" s="52">
        <v>1.1552997351105071E-2</v>
      </c>
      <c r="Z23" s="52">
        <v>6.9120496972423506E-3</v>
      </c>
      <c r="AA23" s="52">
        <v>1.7773842078623175E-2</v>
      </c>
      <c r="AB23" s="52">
        <v>1.0170587411656606E-2</v>
      </c>
      <c r="AC23" s="83">
        <v>2.409343037324474E-2</v>
      </c>
      <c r="AD23" s="64">
        <v>1.9290083124309687E-2</v>
      </c>
      <c r="AE23" s="53">
        <v>2.0602317985489005E-2</v>
      </c>
      <c r="AF23" s="84">
        <v>2.3402225403520549E-2</v>
      </c>
      <c r="AG23" s="84">
        <v>8.1046696059544066E-3</v>
      </c>
      <c r="AH23" s="84">
        <v>7.8907870050360374E-3</v>
      </c>
      <c r="AI23" s="34"/>
      <c r="AJ23" s="34"/>
      <c r="AK23" s="39" t="s">
        <v>27</v>
      </c>
      <c r="AL23" s="40">
        <v>10127</v>
      </c>
      <c r="AM23" s="53">
        <v>0.15858216876816017</v>
      </c>
      <c r="AN23" s="53">
        <v>3.4869240348692446E-2</v>
      </c>
      <c r="AO23" s="53">
        <v>9.8074608904933844E-2</v>
      </c>
      <c r="AP23" s="53">
        <v>6.4109589041095899E-2</v>
      </c>
      <c r="AQ23" s="53">
        <v>3.6045314109165817E-2</v>
      </c>
      <c r="AR23" s="53">
        <v>8.9463220675944297E-2</v>
      </c>
      <c r="AS23" s="53">
        <v>4.6989051094890544E-2</v>
      </c>
      <c r="AT23" s="53">
        <v>0.10631808278867093</v>
      </c>
      <c r="AU23" s="64">
        <v>7.6941843245372316E-2</v>
      </c>
      <c r="AV23" s="53">
        <v>7.6304881427737045E-2</v>
      </c>
      <c r="AW23" s="84">
        <v>8.0530071355759514E-2</v>
      </c>
    </row>
    <row r="24" spans="3:49" ht="15.75">
      <c r="C24" s="39" t="s">
        <v>28</v>
      </c>
      <c r="D24" s="40">
        <v>9975</v>
      </c>
      <c r="E24" s="41">
        <v>0.12381055773628666</v>
      </c>
      <c r="F24" s="52">
        <v>0.13243218361913739</v>
      </c>
      <c r="G24" s="52">
        <v>0.14777065757351138</v>
      </c>
      <c r="H24" s="52">
        <v>0.15789605541267326</v>
      </c>
      <c r="I24" s="52">
        <v>0.16160535957157418</v>
      </c>
      <c r="J24" s="52">
        <v>0.18165565232238984</v>
      </c>
      <c r="K24" s="52">
        <v>0.21975120854893956</v>
      </c>
      <c r="L24" s="83">
        <v>0.25584173550040773</v>
      </c>
      <c r="M24" s="83">
        <v>0.28999999999999998</v>
      </c>
      <c r="N24" s="83">
        <v>0.29594232100203904</v>
      </c>
      <c r="O24" s="60">
        <v>0.34476478385027515</v>
      </c>
      <c r="P24" s="112">
        <v>0.34586466165413532</v>
      </c>
      <c r="Q24" s="112">
        <v>0.36</v>
      </c>
      <c r="R24" s="34"/>
      <c r="S24" s="34"/>
      <c r="T24" s="39" t="s">
        <v>28</v>
      </c>
      <c r="U24" s="40">
        <v>9975</v>
      </c>
      <c r="V24" s="41">
        <v>0.12381055773628666</v>
      </c>
      <c r="W24" s="41">
        <v>8.6216258828507308E-3</v>
      </c>
      <c r="X24" s="52">
        <v>1.5338473954373988E-2</v>
      </c>
      <c r="Y24" s="52">
        <v>1.0125397839161887E-2</v>
      </c>
      <c r="Z24" s="52">
        <v>3.7093041589009168E-3</v>
      </c>
      <c r="AA24" s="52">
        <v>2.0050292750815657E-2</v>
      </c>
      <c r="AB24" s="52">
        <v>3.8095556226549726E-2</v>
      </c>
      <c r="AC24" s="83">
        <v>3.6090526951468166E-2</v>
      </c>
      <c r="AD24" s="64">
        <v>3.415826449959225E-2</v>
      </c>
      <c r="AE24" s="53">
        <v>5.9423210020390638E-3</v>
      </c>
      <c r="AF24" s="84">
        <v>4.8822462848236103E-2</v>
      </c>
      <c r="AG24" s="84">
        <v>1.099877803860172E-3</v>
      </c>
      <c r="AH24" s="84">
        <v>1.4135338345864668E-2</v>
      </c>
      <c r="AI24" s="34"/>
      <c r="AJ24" s="34"/>
      <c r="AK24" s="39" t="s">
        <v>28</v>
      </c>
      <c r="AL24" s="40">
        <v>9975</v>
      </c>
      <c r="AM24" s="53">
        <v>0.12381055773628666</v>
      </c>
      <c r="AN24" s="53">
        <v>6.9635627530364369E-2</v>
      </c>
      <c r="AO24" s="53">
        <v>0.11582134746404249</v>
      </c>
      <c r="AP24" s="53">
        <v>6.852103120759824E-2</v>
      </c>
      <c r="AQ24" s="53">
        <v>2.3492063492063626E-2</v>
      </c>
      <c r="AR24" s="53">
        <v>0.12406947890818859</v>
      </c>
      <c r="AS24" s="53">
        <v>0.20971302428256061</v>
      </c>
      <c r="AT24" s="53">
        <v>0.1642335766423357</v>
      </c>
      <c r="AU24" s="64">
        <v>0.13351326136363631</v>
      </c>
      <c r="AV24" s="53">
        <v>2.0490762075996774E-2</v>
      </c>
      <c r="AW24" s="84">
        <v>0.16497289972899726</v>
      </c>
    </row>
    <row r="25" spans="3:49" ht="15.75">
      <c r="C25" s="39" t="s">
        <v>29</v>
      </c>
      <c r="D25" s="40">
        <v>3992</v>
      </c>
      <c r="E25" s="41">
        <v>0.29556030845475312</v>
      </c>
      <c r="F25" s="52">
        <v>0.30808405033842906</v>
      </c>
      <c r="G25" s="52">
        <v>0.32636871348859603</v>
      </c>
      <c r="H25" s="52">
        <v>0.34139720374900717</v>
      </c>
      <c r="I25" s="52">
        <v>0.36043329141219466</v>
      </c>
      <c r="J25" s="52">
        <v>0.41779202923943065</v>
      </c>
      <c r="K25" s="52">
        <v>0.4513556574876823</v>
      </c>
      <c r="L25" s="83">
        <v>0.49694207794426287</v>
      </c>
      <c r="M25" s="83">
        <v>0.54</v>
      </c>
      <c r="N25" s="83">
        <v>0.57108262989562464</v>
      </c>
      <c r="O25" s="60">
        <v>0.59813391236436475</v>
      </c>
      <c r="P25" s="112">
        <v>0.60120240480961928</v>
      </c>
      <c r="Q25" s="112">
        <v>0.61</v>
      </c>
      <c r="R25" s="34"/>
      <c r="S25" s="34"/>
      <c r="T25" s="39" t="s">
        <v>29</v>
      </c>
      <c r="U25" s="40">
        <v>3992</v>
      </c>
      <c r="V25" s="41">
        <v>0.29556030845475312</v>
      </c>
      <c r="W25" s="41">
        <v>1.2523741883675943E-2</v>
      </c>
      <c r="X25" s="52">
        <v>1.8284663150166969E-2</v>
      </c>
      <c r="Y25" s="52">
        <v>1.5028490260411143E-2</v>
      </c>
      <c r="Z25" s="52">
        <v>1.9036087663187484E-2</v>
      </c>
      <c r="AA25" s="52">
        <v>5.7358737827235995E-2</v>
      </c>
      <c r="AB25" s="52">
        <v>3.3563628248251653E-2</v>
      </c>
      <c r="AC25" s="83">
        <v>4.5586420456580568E-2</v>
      </c>
      <c r="AD25" s="64">
        <v>4.3057922055737163E-2</v>
      </c>
      <c r="AE25" s="53">
        <v>3.1082629895624603E-2</v>
      </c>
      <c r="AF25" s="84">
        <v>2.7051282468740112E-2</v>
      </c>
      <c r="AG25" s="84">
        <v>3.0684924452545337E-3</v>
      </c>
      <c r="AH25" s="84">
        <v>8.7975951903807026E-3</v>
      </c>
      <c r="AI25" s="34"/>
      <c r="AJ25" s="34"/>
      <c r="AK25" s="39" t="s">
        <v>29</v>
      </c>
      <c r="AL25" s="40">
        <v>3992</v>
      </c>
      <c r="AM25" s="53">
        <v>0.29556030845475312</v>
      </c>
      <c r="AN25" s="53">
        <v>4.2372881355932077E-2</v>
      </c>
      <c r="AO25" s="53">
        <v>5.9349593495935091E-2</v>
      </c>
      <c r="AP25" s="53">
        <v>4.6047582501918545E-2</v>
      </c>
      <c r="AQ25" s="53">
        <v>5.5759354365370495E-2</v>
      </c>
      <c r="AR25" s="53">
        <v>0.15913829047949971</v>
      </c>
      <c r="AS25" s="53">
        <v>8.0335731414868175E-2</v>
      </c>
      <c r="AT25" s="53">
        <v>0.10099889012208657</v>
      </c>
      <c r="AU25" s="64">
        <v>8.664575604838709E-2</v>
      </c>
      <c r="AV25" s="53">
        <v>5.756042573263815E-2</v>
      </c>
      <c r="AW25" s="84">
        <v>4.7368421052631574E-2</v>
      </c>
    </row>
    <row r="26" spans="3:49" ht="15.75">
      <c r="C26" s="39" t="s">
        <v>30</v>
      </c>
      <c r="D26" s="40">
        <v>14306</v>
      </c>
      <c r="E26" s="41">
        <v>7.6263385464914513E-2</v>
      </c>
      <c r="F26" s="52">
        <v>8.1366251770082956E-2</v>
      </c>
      <c r="G26" s="52">
        <v>8.961472059213603E-2</v>
      </c>
      <c r="H26" s="52">
        <v>9.9820453202472903E-2</v>
      </c>
      <c r="I26" s="52">
        <v>0.10792911746822</v>
      </c>
      <c r="J26" s="52">
        <v>0.12093094120467655</v>
      </c>
      <c r="K26" s="52">
        <v>0.13176579431839033</v>
      </c>
      <c r="L26" s="83">
        <v>0.15182774814829911</v>
      </c>
      <c r="M26" s="83">
        <v>0.21</v>
      </c>
      <c r="N26" s="83">
        <v>0.22200963541390334</v>
      </c>
      <c r="O26" s="60">
        <v>0.26171412940480293</v>
      </c>
      <c r="P26" s="112">
        <v>0.26848874598070738</v>
      </c>
      <c r="Q26" s="112">
        <v>0.28000000000000003</v>
      </c>
      <c r="R26" s="34"/>
      <c r="S26" s="34"/>
      <c r="T26" s="39" t="s">
        <v>30</v>
      </c>
      <c r="U26" s="40">
        <v>14306</v>
      </c>
      <c r="V26" s="41">
        <v>7.6263385464914513E-2</v>
      </c>
      <c r="W26" s="41">
        <v>5.1028663051684436E-3</v>
      </c>
      <c r="X26" s="52">
        <v>8.2484688220530733E-3</v>
      </c>
      <c r="Y26" s="52">
        <v>1.0205732610336873E-2</v>
      </c>
      <c r="Z26" s="52">
        <v>8.1086642657470925E-3</v>
      </c>
      <c r="AA26" s="52">
        <v>1.3001823736456558E-2</v>
      </c>
      <c r="AB26" s="52">
        <v>1.083485311371378E-2</v>
      </c>
      <c r="AC26" s="83">
        <v>2.0061953829908774E-2</v>
      </c>
      <c r="AD26" s="64">
        <v>5.8172251851700885E-2</v>
      </c>
      <c r="AE26" s="53">
        <v>1.2009635413903347E-2</v>
      </c>
      <c r="AF26" s="84">
        <v>3.9704493990899592E-2</v>
      </c>
      <c r="AG26" s="84">
        <v>6.7746165759044463E-3</v>
      </c>
      <c r="AH26" s="84">
        <v>1.1511254019292649E-2</v>
      </c>
      <c r="AI26" s="34"/>
      <c r="AJ26" s="34"/>
      <c r="AK26" s="39" t="s">
        <v>30</v>
      </c>
      <c r="AL26" s="40">
        <v>14306</v>
      </c>
      <c r="AM26" s="53">
        <v>7.6263385464914513E-2</v>
      </c>
      <c r="AN26" s="53">
        <v>6.6911090742438284E-2</v>
      </c>
      <c r="AO26" s="53">
        <v>0.10137457044673527</v>
      </c>
      <c r="AP26" s="53">
        <v>0.11388455538221538</v>
      </c>
      <c r="AQ26" s="53">
        <v>8.1232492997198813E-2</v>
      </c>
      <c r="AR26" s="53">
        <v>0.12046632124352336</v>
      </c>
      <c r="AS26" s="53">
        <v>8.9595375722543225E-2</v>
      </c>
      <c r="AT26" s="53">
        <v>0.15225464190981439</v>
      </c>
      <c r="AU26" s="64">
        <v>0.38314637845303889</v>
      </c>
      <c r="AV26" s="53">
        <v>5.7188740066206417E-2</v>
      </c>
      <c r="AW26" s="84">
        <v>0.1788413098236776</v>
      </c>
    </row>
    <row r="27" spans="3:49" ht="15.75">
      <c r="C27" s="39" t="s">
        <v>31</v>
      </c>
      <c r="D27" s="40">
        <v>20107</v>
      </c>
      <c r="E27" s="41">
        <v>0.23250532575207156</v>
      </c>
      <c r="F27" s="52">
        <v>0.26319105537539311</v>
      </c>
      <c r="G27" s="52">
        <v>0.28273642286642287</v>
      </c>
      <c r="H27" s="52">
        <v>0.30034217373620536</v>
      </c>
      <c r="I27" s="52">
        <v>0.32083248265809916</v>
      </c>
      <c r="J27" s="52">
        <v>0.33654835066615363</v>
      </c>
      <c r="K27" s="52">
        <v>0.36375271712313401</v>
      </c>
      <c r="L27" s="83">
        <v>0.4013514393196187</v>
      </c>
      <c r="M27" s="83">
        <v>0.46</v>
      </c>
      <c r="N27" s="83">
        <v>0.48</v>
      </c>
      <c r="O27" s="60">
        <v>0.55736624293122272</v>
      </c>
      <c r="P27" s="112">
        <v>0.57527229323121298</v>
      </c>
      <c r="Q27" s="112">
        <v>0.59</v>
      </c>
      <c r="R27" s="34"/>
      <c r="S27" s="34"/>
      <c r="T27" s="39" t="s">
        <v>31</v>
      </c>
      <c r="U27" s="40">
        <v>20107</v>
      </c>
      <c r="V27" s="41">
        <v>0.23250532575207156</v>
      </c>
      <c r="W27" s="41">
        <v>3.0685729623321556E-2</v>
      </c>
      <c r="X27" s="52">
        <v>1.9545367491029753E-2</v>
      </c>
      <c r="Y27" s="52">
        <v>1.7605750869782499E-2</v>
      </c>
      <c r="Z27" s="52">
        <v>2.0490308921893796E-2</v>
      </c>
      <c r="AA27" s="52">
        <v>1.5715868008054468E-2</v>
      </c>
      <c r="AB27" s="52">
        <v>2.7204366456980378E-2</v>
      </c>
      <c r="AC27" s="83">
        <v>3.7598722196484691E-2</v>
      </c>
      <c r="AD27" s="64">
        <v>5.8648560680381323E-2</v>
      </c>
      <c r="AE27" s="53">
        <v>1.9999999999999962E-2</v>
      </c>
      <c r="AF27" s="84">
        <v>7.736624293122274E-2</v>
      </c>
      <c r="AG27" s="84">
        <v>1.7906050299990262E-2</v>
      </c>
      <c r="AH27" s="84">
        <v>1.4727706768786986E-2</v>
      </c>
      <c r="AI27" s="34"/>
      <c r="AJ27" s="34"/>
      <c r="AK27" s="39" t="s">
        <v>31</v>
      </c>
      <c r="AL27" s="40">
        <v>20107</v>
      </c>
      <c r="AM27" s="53">
        <v>0.23250532575207156</v>
      </c>
      <c r="AN27" s="53">
        <v>0.13197860962566857</v>
      </c>
      <c r="AO27" s="53">
        <v>7.4263038548752811E-2</v>
      </c>
      <c r="AP27" s="53">
        <v>6.2269129287598826E-2</v>
      </c>
      <c r="AQ27" s="53">
        <v>6.8223215764199388E-2</v>
      </c>
      <c r="AR27" s="53">
        <v>4.8984653542086518E-2</v>
      </c>
      <c r="AS27" s="53">
        <v>8.0833456479976432E-2</v>
      </c>
      <c r="AT27" s="53">
        <v>0.10336341263330588</v>
      </c>
      <c r="AU27" s="64">
        <v>0.14612769491945482</v>
      </c>
      <c r="AV27" s="53">
        <v>-6.1761814984200442E-2</v>
      </c>
      <c r="AW27" s="84">
        <v>0.29142659598985954</v>
      </c>
    </row>
    <row r="28" spans="3:49" ht="15.75">
      <c r="C28" s="39" t="s">
        <v>32</v>
      </c>
      <c r="D28" s="40">
        <v>23387</v>
      </c>
      <c r="E28" s="41">
        <v>0.11766969736260303</v>
      </c>
      <c r="F28" s="52">
        <v>0.12262961193166624</v>
      </c>
      <c r="G28" s="52">
        <v>0.1319508306907678</v>
      </c>
      <c r="H28" s="52">
        <v>0.14405131192391338</v>
      </c>
      <c r="I28" s="52">
        <v>0.15315874126193463</v>
      </c>
      <c r="J28" s="52">
        <v>0.16572955922145691</v>
      </c>
      <c r="K28" s="52">
        <v>0.19027258476147657</v>
      </c>
      <c r="L28" s="83">
        <v>0.21990379852320766</v>
      </c>
      <c r="M28" s="83">
        <v>0.25</v>
      </c>
      <c r="N28" s="83">
        <v>0.27963656277304649</v>
      </c>
      <c r="O28" s="60">
        <v>0.33971139009661383</v>
      </c>
      <c r="P28" s="112">
        <v>0.34587591396929918</v>
      </c>
      <c r="Q28" s="112">
        <v>0.35</v>
      </c>
      <c r="R28" s="34"/>
      <c r="S28" s="34"/>
      <c r="T28" s="39" t="s">
        <v>32</v>
      </c>
      <c r="U28" s="40">
        <v>23387</v>
      </c>
      <c r="V28" s="41">
        <v>0.11766969736260303</v>
      </c>
      <c r="W28" s="41">
        <v>4.959914569063209E-3</v>
      </c>
      <c r="X28" s="52">
        <v>9.3212187591015516E-3</v>
      </c>
      <c r="Y28" s="52">
        <v>1.2100481233145582E-2</v>
      </c>
      <c r="Z28" s="52">
        <v>9.1074293380212501E-3</v>
      </c>
      <c r="AA28" s="52">
        <v>1.2570817959522279E-2</v>
      </c>
      <c r="AB28" s="52">
        <v>2.4543025540019664E-2</v>
      </c>
      <c r="AC28" s="83">
        <v>2.9631213761731084E-2</v>
      </c>
      <c r="AD28" s="64">
        <v>3.0096201476792345E-2</v>
      </c>
      <c r="AE28" s="53">
        <v>2.9636562773046493E-2</v>
      </c>
      <c r="AF28" s="84">
        <v>6.0074827323567337E-2</v>
      </c>
      <c r="AG28" s="84">
        <v>6.1645238726853457E-3</v>
      </c>
      <c r="AH28" s="84">
        <v>4.124086030700802E-3</v>
      </c>
      <c r="AI28" s="34"/>
      <c r="AJ28" s="34"/>
      <c r="AK28" s="39" t="s">
        <v>32</v>
      </c>
      <c r="AL28" s="40">
        <v>23387</v>
      </c>
      <c r="AM28" s="53">
        <v>0.11766969736260303</v>
      </c>
      <c r="AN28" s="53">
        <v>4.2151162790697673E-2</v>
      </c>
      <c r="AO28" s="53">
        <v>7.6011157601115792E-2</v>
      </c>
      <c r="AP28" s="53">
        <v>9.1704471808165863E-2</v>
      </c>
      <c r="AQ28" s="53">
        <v>6.3223508459483616E-2</v>
      </c>
      <c r="AR28" s="53">
        <v>8.2077051926298203E-2</v>
      </c>
      <c r="AS28" s="53">
        <v>0.14809081527347773</v>
      </c>
      <c r="AT28" s="53">
        <v>0.15573033707865175</v>
      </c>
      <c r="AU28" s="64">
        <v>0.13686076220105006</v>
      </c>
      <c r="AV28" s="53">
        <v>0.11854625109218597</v>
      </c>
      <c r="AW28" s="84">
        <v>0.2148318042813456</v>
      </c>
    </row>
    <row r="29" spans="3:49" ht="15.75">
      <c r="C29" s="39" t="s">
        <v>33</v>
      </c>
      <c r="D29" s="40">
        <v>12990</v>
      </c>
      <c r="E29" s="41">
        <v>0.13472395450496771</v>
      </c>
      <c r="F29" s="52">
        <v>0.13772637406250701</v>
      </c>
      <c r="G29" s="52">
        <v>0.15012097787696405</v>
      </c>
      <c r="H29" s="52">
        <v>0.17121489989659899</v>
      </c>
      <c r="I29" s="52">
        <v>0.1911540451633342</v>
      </c>
      <c r="J29" s="52">
        <v>0.22256397284220669</v>
      </c>
      <c r="K29" s="52">
        <v>0.25281912376817944</v>
      </c>
      <c r="L29" s="83">
        <v>0.29693159572894889</v>
      </c>
      <c r="M29" s="83">
        <v>0.33</v>
      </c>
      <c r="N29" s="83">
        <v>0.34751081750595675</v>
      </c>
      <c r="O29" s="60">
        <v>0.51233595270317722</v>
      </c>
      <c r="P29" s="112">
        <v>0.51593533487297927</v>
      </c>
      <c r="Q29" s="112">
        <v>0.53</v>
      </c>
      <c r="R29" s="34"/>
      <c r="S29" s="34"/>
      <c r="T29" s="39" t="s">
        <v>33</v>
      </c>
      <c r="U29" s="40">
        <v>12990</v>
      </c>
      <c r="V29" s="41">
        <v>0.13472395450496771</v>
      </c>
      <c r="W29" s="41">
        <v>3.0024195575392987E-3</v>
      </c>
      <c r="X29" s="52">
        <v>1.2394603814457034E-2</v>
      </c>
      <c r="Y29" s="52">
        <v>2.1093922019634948E-2</v>
      </c>
      <c r="Z29" s="52">
        <v>1.9939145266735209E-2</v>
      </c>
      <c r="AA29" s="52">
        <v>3.140992767887249E-2</v>
      </c>
      <c r="AB29" s="52">
        <v>3.0255150925972751E-2</v>
      </c>
      <c r="AC29" s="83">
        <v>4.411247196076945E-2</v>
      </c>
      <c r="AD29" s="64">
        <v>3.3068404271051122E-2</v>
      </c>
      <c r="AE29" s="53">
        <v>1.7510817505956733E-2</v>
      </c>
      <c r="AF29" s="84">
        <v>0.16482513519722047</v>
      </c>
      <c r="AG29" s="84">
        <v>3.5993821698020456E-3</v>
      </c>
      <c r="AH29" s="84">
        <v>1.4064665127020759E-2</v>
      </c>
      <c r="AI29" s="34"/>
      <c r="AJ29" s="34"/>
      <c r="AK29" s="39" t="s">
        <v>33</v>
      </c>
      <c r="AL29" s="40">
        <v>12990</v>
      </c>
      <c r="AM29" s="53">
        <v>0.13472395450496771</v>
      </c>
      <c r="AN29" s="53">
        <v>2.2285714285714422E-2</v>
      </c>
      <c r="AO29" s="53">
        <v>8.9994410285075474E-2</v>
      </c>
      <c r="AP29" s="53">
        <v>0.14051282051282052</v>
      </c>
      <c r="AQ29" s="53">
        <v>0.11645683453237402</v>
      </c>
      <c r="AR29" s="53">
        <v>0.1643173580346356</v>
      </c>
      <c r="AS29" s="53">
        <v>0.13593912141127637</v>
      </c>
      <c r="AT29" s="53">
        <v>0.17448233861144952</v>
      </c>
      <c r="AU29" s="64">
        <v>0.11136707829919619</v>
      </c>
      <c r="AV29" s="53">
        <v>5.3063083351384037E-2</v>
      </c>
      <c r="AW29" s="84">
        <v>0.47430217102348238</v>
      </c>
    </row>
    <row r="30" spans="3:49" ht="15.75">
      <c r="C30" s="39" t="s">
        <v>34</v>
      </c>
      <c r="D30" s="40">
        <v>5976</v>
      </c>
      <c r="E30" s="41">
        <v>0.21199700132835111</v>
      </c>
      <c r="F30" s="52">
        <v>0.22203632262251138</v>
      </c>
      <c r="G30" s="52">
        <v>0.25801055725991906</v>
      </c>
      <c r="H30" s="52">
        <v>0.27306953920115945</v>
      </c>
      <c r="I30" s="52">
        <v>0.29699658828557479</v>
      </c>
      <c r="J30" s="52">
        <v>0.32142560343469812</v>
      </c>
      <c r="K30" s="52">
        <v>0.33631726335436918</v>
      </c>
      <c r="L30" s="83">
        <v>0.35639590594268972</v>
      </c>
      <c r="M30" s="83">
        <v>0.37</v>
      </c>
      <c r="N30" s="83">
        <v>0.37898437885455033</v>
      </c>
      <c r="O30" s="60">
        <v>0.4111102069958632</v>
      </c>
      <c r="P30" s="112">
        <v>0.41633199464524767</v>
      </c>
      <c r="Q30" s="112">
        <v>0.42</v>
      </c>
      <c r="R30" s="34"/>
      <c r="S30" s="34"/>
      <c r="T30" s="39" t="s">
        <v>34</v>
      </c>
      <c r="U30" s="40">
        <v>5976</v>
      </c>
      <c r="V30" s="41">
        <v>0.21199700132835111</v>
      </c>
      <c r="W30" s="41">
        <v>1.0039321294160269E-2</v>
      </c>
      <c r="X30" s="52">
        <v>3.5974234637407676E-2</v>
      </c>
      <c r="Y30" s="52">
        <v>1.505898194124039E-2</v>
      </c>
      <c r="Z30" s="52">
        <v>2.3927049084415342E-2</v>
      </c>
      <c r="AA30" s="52">
        <v>2.4429015149123323E-2</v>
      </c>
      <c r="AB30" s="52">
        <v>1.4891659919671063E-2</v>
      </c>
      <c r="AC30" s="83">
        <v>2.0078642588320539E-2</v>
      </c>
      <c r="AD30" s="64">
        <v>1.3604094057310279E-2</v>
      </c>
      <c r="AE30" s="53">
        <v>8.9843788545503345E-3</v>
      </c>
      <c r="AF30" s="84">
        <v>3.2125828141312873E-2</v>
      </c>
      <c r="AG30" s="84">
        <v>5.2217876493844684E-3</v>
      </c>
      <c r="AH30" s="84">
        <v>3.6680053547523128E-3</v>
      </c>
      <c r="AI30" s="34"/>
      <c r="AJ30" s="34"/>
      <c r="AK30" s="39" t="s">
        <v>34</v>
      </c>
      <c r="AL30" s="40">
        <v>5976</v>
      </c>
      <c r="AM30" s="53">
        <v>0.21199700132835111</v>
      </c>
      <c r="AN30" s="53">
        <v>4.7355958958168881E-2</v>
      </c>
      <c r="AO30" s="53">
        <v>0.1620195930670687</v>
      </c>
      <c r="AP30" s="53">
        <v>5.8365758754863731E-2</v>
      </c>
      <c r="AQ30" s="53">
        <v>8.762254901960792E-2</v>
      </c>
      <c r="AR30" s="53">
        <v>8.2253521126760529E-2</v>
      </c>
      <c r="AS30" s="53">
        <v>4.6330036439354468E-2</v>
      </c>
      <c r="AT30" s="53">
        <v>5.9701492537313404E-2</v>
      </c>
      <c r="AU30" s="64">
        <v>3.8171297230046988E-2</v>
      </c>
      <c r="AV30" s="53">
        <v>2.4282105012298202E-2</v>
      </c>
      <c r="AW30" s="84">
        <v>8.4768211920529801E-2</v>
      </c>
    </row>
    <row r="31" spans="3:49" ht="15.75">
      <c r="C31" s="39" t="s">
        <v>35</v>
      </c>
      <c r="D31" s="40">
        <v>13678</v>
      </c>
      <c r="E31" s="41">
        <v>0.16617590066351193</v>
      </c>
      <c r="F31" s="52">
        <v>0.17187837327756997</v>
      </c>
      <c r="G31" s="52">
        <v>0.18306399263591461</v>
      </c>
      <c r="H31" s="52">
        <v>0.20148736569671749</v>
      </c>
      <c r="I31" s="52">
        <v>0.21786369730632008</v>
      </c>
      <c r="J31" s="52">
        <v>0.24089291363232371</v>
      </c>
      <c r="K31" s="52">
        <v>0.26311793510249865</v>
      </c>
      <c r="L31" s="83">
        <v>0.29119164643324597</v>
      </c>
      <c r="M31" s="83">
        <v>0.31</v>
      </c>
      <c r="N31" s="83">
        <v>0.33103584610839509</v>
      </c>
      <c r="O31" s="60">
        <v>0.39917308298406295</v>
      </c>
      <c r="P31" s="112">
        <v>0.41373007749671004</v>
      </c>
      <c r="Q31" s="112">
        <v>0.42</v>
      </c>
      <c r="R31" s="34"/>
      <c r="S31" s="34"/>
      <c r="T31" s="39" t="s">
        <v>35</v>
      </c>
      <c r="U31" s="40">
        <v>13678</v>
      </c>
      <c r="V31" s="41">
        <v>0.16617590066351193</v>
      </c>
      <c r="W31" s="41">
        <v>5.7024726140580406E-3</v>
      </c>
      <c r="X31" s="52">
        <v>1.1185619358344639E-2</v>
      </c>
      <c r="Y31" s="52">
        <v>1.8423373060802883E-2</v>
      </c>
      <c r="Z31" s="52">
        <v>1.6376331609602585E-2</v>
      </c>
      <c r="AA31" s="52">
        <v>2.3029216326003632E-2</v>
      </c>
      <c r="AB31" s="52">
        <v>2.2225021470174938E-2</v>
      </c>
      <c r="AC31" s="83">
        <v>2.807371133074732E-2</v>
      </c>
      <c r="AD31" s="64">
        <v>1.8808353566754032E-2</v>
      </c>
      <c r="AE31" s="53">
        <v>2.1035846108395095E-2</v>
      </c>
      <c r="AF31" s="84">
        <v>6.8137236875667861E-2</v>
      </c>
      <c r="AG31" s="84">
        <v>1.4556994512647081E-2</v>
      </c>
      <c r="AH31" s="84">
        <v>6.2699225032899486E-3</v>
      </c>
      <c r="AI31" s="34"/>
      <c r="AJ31" s="34"/>
      <c r="AK31" s="39" t="s">
        <v>35</v>
      </c>
      <c r="AL31" s="40">
        <v>13678</v>
      </c>
      <c r="AM31" s="53">
        <v>0.16617590066351193</v>
      </c>
      <c r="AN31" s="53">
        <v>3.4315882094148695E-2</v>
      </c>
      <c r="AO31" s="53">
        <v>6.5078689919183433E-2</v>
      </c>
      <c r="AP31" s="53">
        <v>0.10063897763578261</v>
      </c>
      <c r="AQ31" s="53">
        <v>8.1277213352685063E-2</v>
      </c>
      <c r="AR31" s="53">
        <v>0.10570469798657718</v>
      </c>
      <c r="AS31" s="53">
        <v>9.2261001517450703E-2</v>
      </c>
      <c r="AT31" s="53">
        <v>0.10669630452903597</v>
      </c>
      <c r="AU31" s="64">
        <v>6.459097916143601E-2</v>
      </c>
      <c r="AV31" s="53">
        <v>6.7857568091597084E-2</v>
      </c>
      <c r="AW31" s="84">
        <v>0.20583038869257941</v>
      </c>
    </row>
    <row r="32" spans="3:49" ht="15.75">
      <c r="C32" s="39" t="s">
        <v>36</v>
      </c>
      <c r="D32" s="40">
        <v>2495</v>
      </c>
      <c r="E32" s="41">
        <v>8.5387853277209866E-2</v>
      </c>
      <c r="F32" s="52">
        <v>8.699138103828423E-2</v>
      </c>
      <c r="G32" s="52">
        <v>8.9797554620164366E-2</v>
      </c>
      <c r="H32" s="52">
        <v>0.10382842252956505</v>
      </c>
      <c r="I32" s="52">
        <v>0.11705752655842855</v>
      </c>
      <c r="J32" s="52">
        <v>0.13589897775105231</v>
      </c>
      <c r="K32" s="52">
        <v>0.15193425536179594</v>
      </c>
      <c r="L32" s="83">
        <v>0.16315894968931649</v>
      </c>
      <c r="M32" s="83">
        <v>0.18</v>
      </c>
      <c r="N32" s="83">
        <v>0.22449388655041091</v>
      </c>
      <c r="O32" s="60">
        <v>0.26538384445780716</v>
      </c>
      <c r="P32" s="112">
        <v>0.2681362725450902</v>
      </c>
      <c r="Q32" s="112">
        <v>0.27</v>
      </c>
      <c r="R32" s="34"/>
      <c r="S32" s="34"/>
      <c r="T32" s="39" t="s">
        <v>36</v>
      </c>
      <c r="U32" s="40">
        <v>2495</v>
      </c>
      <c r="V32" s="41">
        <v>8.5387853277209866E-2</v>
      </c>
      <c r="W32" s="41">
        <v>1.6035277610743637E-3</v>
      </c>
      <c r="X32" s="52">
        <v>2.8061735818801364E-3</v>
      </c>
      <c r="Y32" s="52">
        <v>1.4030867909400682E-2</v>
      </c>
      <c r="Z32" s="52">
        <v>1.32291040288635E-2</v>
      </c>
      <c r="AA32" s="52">
        <v>1.8841451192623759E-2</v>
      </c>
      <c r="AB32" s="52">
        <v>1.6035277610743637E-2</v>
      </c>
      <c r="AC32" s="83">
        <v>1.1224694327520546E-2</v>
      </c>
      <c r="AD32" s="64">
        <v>1.6841050310683503E-2</v>
      </c>
      <c r="AE32" s="53">
        <v>4.4493886550410922E-2</v>
      </c>
      <c r="AF32" s="84">
        <v>4.0889957907396246E-2</v>
      </c>
      <c r="AG32" s="84">
        <v>2.7524280872830431E-3</v>
      </c>
      <c r="AH32" s="84">
        <v>1.8637274549098137E-3</v>
      </c>
      <c r="AI32" s="34"/>
      <c r="AJ32" s="34"/>
      <c r="AK32" s="39" t="s">
        <v>36</v>
      </c>
      <c r="AL32" s="40">
        <v>2495</v>
      </c>
      <c r="AM32" s="53">
        <v>8.5387853277209866E-2</v>
      </c>
      <c r="AN32" s="53">
        <v>1.8779342723004695E-2</v>
      </c>
      <c r="AO32" s="53">
        <v>3.2258064516129031E-2</v>
      </c>
      <c r="AP32" s="53">
        <v>0.15625</v>
      </c>
      <c r="AQ32" s="53">
        <v>0.12741312741312741</v>
      </c>
      <c r="AR32" s="53">
        <v>0.16095890410958894</v>
      </c>
      <c r="AS32" s="53">
        <v>0.11799410029498526</v>
      </c>
      <c r="AT32" s="53">
        <v>7.3878627968337732E-2</v>
      </c>
      <c r="AU32" s="64">
        <v>0.10321867321867322</v>
      </c>
      <c r="AV32" s="53">
        <v>0.24718825861339402</v>
      </c>
      <c r="AW32" s="84">
        <v>0.18214285714285702</v>
      </c>
    </row>
    <row r="33" spans="3:49" ht="15.75">
      <c r="C33" s="39" t="s">
        <v>37</v>
      </c>
      <c r="D33" s="40">
        <v>4841</v>
      </c>
      <c r="E33" s="41">
        <v>7.0639517104956293E-2</v>
      </c>
      <c r="F33" s="52">
        <v>8.1793125068896758E-2</v>
      </c>
      <c r="G33" s="52">
        <v>8.9228863711523734E-2</v>
      </c>
      <c r="H33" s="52">
        <v>9.6871150649779247E-2</v>
      </c>
      <c r="I33" s="52">
        <v>0.10885095179623382</v>
      </c>
      <c r="J33" s="52">
        <v>0.11690633532574637</v>
      </c>
      <c r="K33" s="52">
        <v>0.129299233063458</v>
      </c>
      <c r="L33" s="83">
        <v>0.14995406262631072</v>
      </c>
      <c r="M33" s="83">
        <v>0.18</v>
      </c>
      <c r="N33" s="83">
        <v>0.24806450304986116</v>
      </c>
      <c r="O33" s="60">
        <v>0.30796350878213408</v>
      </c>
      <c r="P33" s="112">
        <v>0.31377814501136131</v>
      </c>
      <c r="Q33" s="112">
        <v>0.32</v>
      </c>
      <c r="R33" s="34"/>
      <c r="S33" s="34"/>
      <c r="T33" s="39" t="s">
        <v>37</v>
      </c>
      <c r="U33" s="40">
        <v>4841</v>
      </c>
      <c r="V33" s="41">
        <v>7.0639517104956293E-2</v>
      </c>
      <c r="W33" s="41">
        <v>1.1153607963940465E-2</v>
      </c>
      <c r="X33" s="52">
        <v>7.4357386426269767E-3</v>
      </c>
      <c r="Y33" s="52">
        <v>7.6422869382555131E-3</v>
      </c>
      <c r="Z33" s="52">
        <v>1.1979801146454569E-2</v>
      </c>
      <c r="AA33" s="52">
        <v>8.0553835295125581E-3</v>
      </c>
      <c r="AB33" s="52">
        <v>1.2392897737711628E-2</v>
      </c>
      <c r="AC33" s="83">
        <v>2.0654829562852722E-2</v>
      </c>
      <c r="AD33" s="64">
        <v>3.0045937373689269E-2</v>
      </c>
      <c r="AE33" s="53">
        <v>6.8064503049861169E-2</v>
      </c>
      <c r="AF33" s="84">
        <v>5.9899005732272914E-2</v>
      </c>
      <c r="AG33" s="84">
        <v>5.8146362292272324E-3</v>
      </c>
      <c r="AH33" s="84">
        <v>6.2218549886386976E-3</v>
      </c>
      <c r="AI33" s="34"/>
      <c r="AJ33" s="34"/>
      <c r="AK33" s="39" t="s">
        <v>37</v>
      </c>
      <c r="AL33" s="40">
        <v>4841</v>
      </c>
      <c r="AM33" s="53">
        <v>7.0639517104956293E-2</v>
      </c>
      <c r="AN33" s="53">
        <v>0.15789473684210523</v>
      </c>
      <c r="AO33" s="53">
        <v>9.0909090909090898E-2</v>
      </c>
      <c r="AP33" s="53">
        <v>8.5648148148148237E-2</v>
      </c>
      <c r="AQ33" s="53">
        <v>0.12366737739872061</v>
      </c>
      <c r="AR33" s="53">
        <v>7.400379506641365E-2</v>
      </c>
      <c r="AS33" s="53">
        <v>0.10600706713780918</v>
      </c>
      <c r="AT33" s="53">
        <v>0.15974440894568695</v>
      </c>
      <c r="AU33" s="64">
        <v>0.20036761157024799</v>
      </c>
      <c r="AV33" s="53">
        <v>0.3781361280547843</v>
      </c>
      <c r="AW33" s="84">
        <v>0.24146544546211501</v>
      </c>
    </row>
    <row r="34" spans="3:49" ht="15.75">
      <c r="C34" s="39" t="s">
        <v>38</v>
      </c>
      <c r="D34" s="40">
        <v>5067</v>
      </c>
      <c r="E34" s="41">
        <v>6.6311583923230125E-2</v>
      </c>
      <c r="F34" s="52">
        <v>6.9271922491231472E-2</v>
      </c>
      <c r="G34" s="52">
        <v>8.1310632667770277E-2</v>
      </c>
      <c r="H34" s="52">
        <v>9.630968141231043E-2</v>
      </c>
      <c r="I34" s="52">
        <v>0.10361184988004707</v>
      </c>
      <c r="J34" s="52">
        <v>0.11861089862458722</v>
      </c>
      <c r="K34" s="52">
        <v>0.13617557412806186</v>
      </c>
      <c r="L34" s="83">
        <v>0.15452967324967021</v>
      </c>
      <c r="M34" s="83">
        <v>0.18</v>
      </c>
      <c r="N34" s="83">
        <v>0.18669868568861817</v>
      </c>
      <c r="O34" s="60">
        <v>0.22123596898196718</v>
      </c>
      <c r="P34" s="112">
        <v>0.22459048746792973</v>
      </c>
      <c r="Q34" s="112">
        <v>0.23</v>
      </c>
      <c r="R34" s="34"/>
      <c r="S34" s="34"/>
      <c r="T34" s="39" t="s">
        <v>38</v>
      </c>
      <c r="U34" s="40">
        <v>5067</v>
      </c>
      <c r="V34" s="41">
        <v>6.6311583923230125E-2</v>
      </c>
      <c r="W34" s="41">
        <v>2.9603385680013472E-3</v>
      </c>
      <c r="X34" s="52">
        <v>1.2038710176538805E-2</v>
      </c>
      <c r="Y34" s="52">
        <v>1.4999048744540153E-2</v>
      </c>
      <c r="Z34" s="52">
        <v>7.3021684677366389E-3</v>
      </c>
      <c r="AA34" s="52">
        <v>1.4999048744540153E-2</v>
      </c>
      <c r="AB34" s="52">
        <v>1.7564675503474639E-2</v>
      </c>
      <c r="AC34" s="83">
        <v>1.8354099121608347E-2</v>
      </c>
      <c r="AD34" s="64">
        <v>2.5470326750329786E-2</v>
      </c>
      <c r="AE34" s="53">
        <v>6.6986856886181723E-3</v>
      </c>
      <c r="AF34" s="84">
        <v>3.4537283293349014E-2</v>
      </c>
      <c r="AG34" s="84">
        <v>3.3545184859625488E-3</v>
      </c>
      <c r="AH34" s="84">
        <v>5.4095125320702819E-3</v>
      </c>
      <c r="AI34" s="34"/>
      <c r="AJ34" s="34"/>
      <c r="AK34" s="39" t="s">
        <v>38</v>
      </c>
      <c r="AL34" s="40">
        <v>5067</v>
      </c>
      <c r="AM34" s="53">
        <v>6.6311583923230125E-2</v>
      </c>
      <c r="AN34" s="53">
        <v>4.4642857142857179E-2</v>
      </c>
      <c r="AO34" s="53">
        <v>0.17378917378917383</v>
      </c>
      <c r="AP34" s="53">
        <v>0.18446601941747579</v>
      </c>
      <c r="AQ34" s="53">
        <v>7.5819672131147417E-2</v>
      </c>
      <c r="AR34" s="53">
        <v>0.14476190476190481</v>
      </c>
      <c r="AS34" s="53">
        <v>0.14808652246256232</v>
      </c>
      <c r="AT34" s="53">
        <v>0.13478260869565226</v>
      </c>
      <c r="AU34" s="64">
        <v>0.16482482758620692</v>
      </c>
      <c r="AV34" s="53">
        <v>3.7214920492323181E-2</v>
      </c>
      <c r="AW34" s="84">
        <v>0.18498942917547562</v>
      </c>
    </row>
    <row r="35" spans="3:49" ht="15.75">
      <c r="C35" s="39" t="s">
        <v>39</v>
      </c>
      <c r="D35" s="40">
        <v>3671</v>
      </c>
      <c r="E35" s="41">
        <v>0.24868173485498954</v>
      </c>
      <c r="F35" s="52">
        <v>0.25794260997554774</v>
      </c>
      <c r="G35" s="52">
        <v>0.28000528305687761</v>
      </c>
      <c r="H35" s="52">
        <v>0.29144518761756716</v>
      </c>
      <c r="I35" s="52">
        <v>0.30370222821830595</v>
      </c>
      <c r="J35" s="52">
        <v>0.32630965865966866</v>
      </c>
      <c r="K35" s="52">
        <v>0.34619330230086715</v>
      </c>
      <c r="L35" s="83">
        <v>0.36934549010226264</v>
      </c>
      <c r="M35" s="83">
        <v>0.4</v>
      </c>
      <c r="N35" s="83">
        <v>0.45</v>
      </c>
      <c r="O35" s="60">
        <v>0.46903608698827159</v>
      </c>
      <c r="P35" s="112">
        <v>0.46962680468537182</v>
      </c>
      <c r="Q35" s="112">
        <v>0.47</v>
      </c>
      <c r="R35" s="34"/>
      <c r="S35" s="34"/>
      <c r="T35" s="39" t="s">
        <v>39</v>
      </c>
      <c r="U35" s="40">
        <v>3671</v>
      </c>
      <c r="V35" s="41">
        <v>0.24868173485498954</v>
      </c>
      <c r="W35" s="41">
        <v>9.2608751205582041E-3</v>
      </c>
      <c r="X35" s="52">
        <v>2.2062673081329864E-2</v>
      </c>
      <c r="Y35" s="52">
        <v>1.1439904560689551E-2</v>
      </c>
      <c r="Z35" s="52">
        <v>1.2257040600738789E-2</v>
      </c>
      <c r="AA35" s="52">
        <v>2.2607430441362708E-2</v>
      </c>
      <c r="AB35" s="52">
        <v>1.988364364119849E-2</v>
      </c>
      <c r="AC35" s="83">
        <v>2.3152187801395496E-2</v>
      </c>
      <c r="AD35" s="64">
        <v>3.0654509897737381E-2</v>
      </c>
      <c r="AE35" s="53">
        <v>4.9999999999999989E-2</v>
      </c>
      <c r="AF35" s="84">
        <v>1.9036086988271583E-2</v>
      </c>
      <c r="AG35" s="84">
        <v>5.9071769710022926E-4</v>
      </c>
      <c r="AH35" s="84">
        <v>3.731953146281497E-4</v>
      </c>
      <c r="AI35" s="34"/>
      <c r="AJ35" s="34"/>
      <c r="AK35" s="39" t="s">
        <v>39</v>
      </c>
      <c r="AL35" s="40">
        <v>3671</v>
      </c>
      <c r="AM35" s="53">
        <v>0.24868173485498954</v>
      </c>
      <c r="AN35" s="53">
        <v>3.7239868565169754E-2</v>
      </c>
      <c r="AO35" s="53">
        <v>8.5533262935586121E-2</v>
      </c>
      <c r="AP35" s="53">
        <v>4.0856031128404663E-2</v>
      </c>
      <c r="AQ35" s="53">
        <v>4.2056074766355082E-2</v>
      </c>
      <c r="AR35" s="53">
        <v>7.4439461883408151E-2</v>
      </c>
      <c r="AS35" s="53">
        <v>6.0934891485809627E-2</v>
      </c>
      <c r="AT35" s="53">
        <v>6.6876475216365E-2</v>
      </c>
      <c r="AU35" s="64">
        <v>8.2996843657817246E-2</v>
      </c>
      <c r="AV35" s="53">
        <v>-7.2550594544097124E-2</v>
      </c>
      <c r="AW35" s="84">
        <v>0.26431718061674003</v>
      </c>
    </row>
    <row r="36" spans="3:49" ht="15.75">
      <c r="C36" s="39" t="s">
        <v>40</v>
      </c>
      <c r="D36" s="40">
        <v>21599</v>
      </c>
      <c r="E36" s="41">
        <v>0.11097831061565182</v>
      </c>
      <c r="F36" s="52">
        <v>0.11968249184040883</v>
      </c>
      <c r="G36" s="52">
        <v>0.13144239626109117</v>
      </c>
      <c r="H36" s="52">
        <v>0.14533204715166084</v>
      </c>
      <c r="I36" s="52">
        <v>0.15936059455113624</v>
      </c>
      <c r="J36" s="52">
        <v>0.17348173962321542</v>
      </c>
      <c r="K36" s="52">
        <v>0.18588982775212434</v>
      </c>
      <c r="L36" s="83">
        <v>0.21246535978941436</v>
      </c>
      <c r="M36" s="83">
        <v>0.24</v>
      </c>
      <c r="N36" s="83">
        <v>0.25209716366383988</v>
      </c>
      <c r="O36" s="60">
        <v>0.30047944759932432</v>
      </c>
      <c r="P36" s="112">
        <v>0.30450483818695312</v>
      </c>
      <c r="Q36" s="112">
        <v>0.31</v>
      </c>
      <c r="R36" s="34"/>
      <c r="S36" s="34"/>
      <c r="T36" s="39" t="s">
        <v>40</v>
      </c>
      <c r="U36" s="40">
        <v>21599</v>
      </c>
      <c r="V36" s="41">
        <v>0.11097831061565182</v>
      </c>
      <c r="W36" s="41">
        <v>8.7041812247570099E-3</v>
      </c>
      <c r="X36" s="52">
        <v>1.1759904420682338E-2</v>
      </c>
      <c r="Y36" s="52">
        <v>1.3889650890569677E-2</v>
      </c>
      <c r="Z36" s="52">
        <v>1.40285473994754E-2</v>
      </c>
      <c r="AA36" s="52">
        <v>1.4121145072079178E-2</v>
      </c>
      <c r="AB36" s="52">
        <v>1.2408088128908923E-2</v>
      </c>
      <c r="AC36" s="83">
        <v>2.6575532037290017E-2</v>
      </c>
      <c r="AD36" s="64">
        <v>2.7534640210585631E-2</v>
      </c>
      <c r="AE36" s="53">
        <v>1.2097163663839894E-2</v>
      </c>
      <c r="AF36" s="84">
        <v>4.8382283935484438E-2</v>
      </c>
      <c r="AG36" s="84">
        <v>4.0253905876287965E-3</v>
      </c>
      <c r="AH36" s="84">
        <v>5.4951618130468782E-3</v>
      </c>
      <c r="AI36" s="34"/>
      <c r="AJ36" s="34"/>
      <c r="AK36" s="39" t="s">
        <v>40</v>
      </c>
      <c r="AL36" s="40">
        <v>21599</v>
      </c>
      <c r="AM36" s="53">
        <v>0.11097831061565182</v>
      </c>
      <c r="AN36" s="53">
        <v>7.8431372549019648E-2</v>
      </c>
      <c r="AO36" s="53">
        <v>9.8259187620889754E-2</v>
      </c>
      <c r="AP36" s="53">
        <v>0.1056710109193377</v>
      </c>
      <c r="AQ36" s="53">
        <v>9.6527556546671014E-2</v>
      </c>
      <c r="AR36" s="53">
        <v>8.8611272515979042E-2</v>
      </c>
      <c r="AS36" s="53">
        <v>7.15238857752869E-2</v>
      </c>
      <c r="AT36" s="53">
        <v>0.14296388542963892</v>
      </c>
      <c r="AU36" s="64">
        <v>0.12959590324689477</v>
      </c>
      <c r="AV36" s="53">
        <v>5.0404848599332891E-2</v>
      </c>
      <c r="AW36" s="84">
        <v>0.19191919191919199</v>
      </c>
    </row>
    <row r="37" spans="3:49" ht="15.75">
      <c r="C37" s="39" t="s">
        <v>41</v>
      </c>
      <c r="D37" s="40">
        <v>4325</v>
      </c>
      <c r="E37" s="41">
        <v>0.14429023425658272</v>
      </c>
      <c r="F37" s="52">
        <v>0.16163281048934505</v>
      </c>
      <c r="G37" s="52">
        <v>0.17874415237233723</v>
      </c>
      <c r="H37" s="52">
        <v>0.19631796295486975</v>
      </c>
      <c r="I37" s="52">
        <v>0.20371746214751502</v>
      </c>
      <c r="J37" s="52">
        <v>0.21689782008441441</v>
      </c>
      <c r="K37" s="52">
        <v>0.23840261461303972</v>
      </c>
      <c r="L37" s="83">
        <v>0.25412655039741089</v>
      </c>
      <c r="M37" s="83">
        <v>0.27</v>
      </c>
      <c r="N37" s="83">
        <v>0.34176436896030327</v>
      </c>
      <c r="O37" s="60">
        <v>0.39494826940744115</v>
      </c>
      <c r="P37" s="112">
        <v>0.39976878612716765</v>
      </c>
      <c r="Q37" s="112">
        <v>0.41</v>
      </c>
      <c r="R37" s="34"/>
      <c r="S37" s="34"/>
      <c r="T37" s="39" t="s">
        <v>41</v>
      </c>
      <c r="U37" s="40">
        <v>4325</v>
      </c>
      <c r="V37" s="41">
        <v>0.14429023425658272</v>
      </c>
      <c r="W37" s="41">
        <v>1.7342576232762336E-2</v>
      </c>
      <c r="X37" s="52">
        <v>1.7111341882992182E-2</v>
      </c>
      <c r="Y37" s="52">
        <v>1.7573810582532517E-2</v>
      </c>
      <c r="Z37" s="52">
        <v>7.3994991926452647E-3</v>
      </c>
      <c r="AA37" s="52">
        <v>1.3180357936899395E-2</v>
      </c>
      <c r="AB37" s="52">
        <v>2.1504794528625304E-2</v>
      </c>
      <c r="AC37" s="83">
        <v>1.5723935784371174E-2</v>
      </c>
      <c r="AD37" s="64">
        <v>1.5873449602589129E-2</v>
      </c>
      <c r="AE37" s="53">
        <v>7.1764368960303249E-2</v>
      </c>
      <c r="AF37" s="84">
        <v>5.3183900447137888E-2</v>
      </c>
      <c r="AG37" s="84">
        <v>4.8205167197264975E-3</v>
      </c>
      <c r="AH37" s="84">
        <v>1.0231213872832323E-2</v>
      </c>
      <c r="AI37" s="34"/>
      <c r="AJ37" s="34"/>
      <c r="AK37" s="39" t="s">
        <v>41</v>
      </c>
      <c r="AL37" s="40">
        <v>4325</v>
      </c>
      <c r="AM37" s="53">
        <v>0.14429023425658272</v>
      </c>
      <c r="AN37" s="53">
        <v>0.12019230769230763</v>
      </c>
      <c r="AO37" s="53">
        <v>0.10586552217453506</v>
      </c>
      <c r="AP37" s="53">
        <v>9.8318240620957356E-2</v>
      </c>
      <c r="AQ37" s="53">
        <v>3.7691401648998805E-2</v>
      </c>
      <c r="AR37" s="53">
        <v>6.4699205448354211E-2</v>
      </c>
      <c r="AS37" s="53">
        <v>9.914712153518121E-2</v>
      </c>
      <c r="AT37" s="53">
        <v>6.5955383123181291E-2</v>
      </c>
      <c r="AU37" s="64">
        <v>6.2462775250227663E-2</v>
      </c>
      <c r="AV37" s="53">
        <v>0.26579395911223425</v>
      </c>
      <c r="AW37" s="84">
        <v>0.15561569688768614</v>
      </c>
    </row>
    <row r="38" spans="3:49" ht="15.75">
      <c r="C38" s="39" t="s">
        <v>42</v>
      </c>
      <c r="D38" s="40">
        <v>54784</v>
      </c>
      <c r="E38" s="41">
        <v>0.11262510444974486</v>
      </c>
      <c r="F38" s="52">
        <v>0.11581949558081542</v>
      </c>
      <c r="G38" s="52">
        <v>0.12388761489471935</v>
      </c>
      <c r="H38" s="52">
        <v>0.1335620566059616</v>
      </c>
      <c r="I38" s="52">
        <v>0.1435833179257201</v>
      </c>
      <c r="J38" s="52">
        <v>0.15115858832225887</v>
      </c>
      <c r="K38" s="52">
        <v>0.16145365459610914</v>
      </c>
      <c r="L38" s="83">
        <v>0.17826527877734333</v>
      </c>
      <c r="M38" s="83">
        <v>0.2</v>
      </c>
      <c r="N38" s="83">
        <v>0.20812827243695153</v>
      </c>
      <c r="O38" s="60">
        <v>0.26551779081458488</v>
      </c>
      <c r="P38" s="112">
        <v>0.27371130257009346</v>
      </c>
      <c r="Q38" s="112">
        <v>0.28000000000000003</v>
      </c>
      <c r="R38" s="34"/>
      <c r="S38" s="34"/>
      <c r="T38" s="39" t="s">
        <v>42</v>
      </c>
      <c r="U38" s="40">
        <v>54784</v>
      </c>
      <c r="V38" s="41">
        <v>0.11262510444974486</v>
      </c>
      <c r="W38" s="41">
        <v>3.1943911310705619E-3</v>
      </c>
      <c r="X38" s="52">
        <v>8.0681193139039292E-3</v>
      </c>
      <c r="Y38" s="52">
        <v>9.6744417112422515E-3</v>
      </c>
      <c r="Z38" s="52">
        <v>1.0021261319758501E-2</v>
      </c>
      <c r="AA38" s="52">
        <v>7.5752703965387691E-3</v>
      </c>
      <c r="AB38" s="52">
        <v>1.0295066273850267E-2</v>
      </c>
      <c r="AC38" s="83">
        <v>1.6811624181234192E-2</v>
      </c>
      <c r="AD38" s="64">
        <v>2.1734721222656683E-2</v>
      </c>
      <c r="AE38" s="53">
        <v>8.1282724369515225E-3</v>
      </c>
      <c r="AF38" s="84">
        <v>5.7389518377633342E-2</v>
      </c>
      <c r="AG38" s="84">
        <v>8.1935117555085868E-3</v>
      </c>
      <c r="AH38" s="84">
        <v>6.2886974299065646E-3</v>
      </c>
      <c r="AI38" s="34"/>
      <c r="AJ38" s="34"/>
      <c r="AK38" s="39" t="s">
        <v>42</v>
      </c>
      <c r="AL38" s="40">
        <v>54784</v>
      </c>
      <c r="AM38" s="53">
        <v>0.11262510444974486</v>
      </c>
      <c r="AN38" s="53">
        <v>2.8363047001620772E-2</v>
      </c>
      <c r="AO38" s="53">
        <v>6.9661150512214359E-2</v>
      </c>
      <c r="AP38" s="53">
        <v>7.8090467069397262E-2</v>
      </c>
      <c r="AQ38" s="53">
        <v>7.5030750307503113E-2</v>
      </c>
      <c r="AR38" s="53">
        <v>5.2758708365115793E-2</v>
      </c>
      <c r="AS38" s="53">
        <v>6.8107716459364864E-2</v>
      </c>
      <c r="AT38" s="53">
        <v>0.10412662521198411</v>
      </c>
      <c r="AU38" s="64">
        <v>0.12192346917878359</v>
      </c>
      <c r="AV38" s="53">
        <v>4.0641362184757612E-2</v>
      </c>
      <c r="AW38" s="84">
        <v>0.27574109805297303</v>
      </c>
    </row>
    <row r="39" spans="3:49" ht="15.75">
      <c r="C39" s="39" t="s">
        <v>43</v>
      </c>
      <c r="D39" s="40">
        <v>22057</v>
      </c>
      <c r="E39" s="41">
        <v>0.11175479404151366</v>
      </c>
      <c r="F39" s="52">
        <v>0.12526510991346945</v>
      </c>
      <c r="G39" s="52">
        <v>0.13913811882896771</v>
      </c>
      <c r="H39" s="52">
        <v>0.15885955307158775</v>
      </c>
      <c r="I39" s="52">
        <v>0.1707377502476026</v>
      </c>
      <c r="J39" s="52">
        <v>0.18996048155535181</v>
      </c>
      <c r="K39" s="52">
        <v>0.21380754916826708</v>
      </c>
      <c r="L39" s="83">
        <v>0.24336703221697578</v>
      </c>
      <c r="M39" s="83">
        <v>0.28000000000000003</v>
      </c>
      <c r="N39" s="83">
        <v>0.31889785853468844</v>
      </c>
      <c r="O39" s="60">
        <v>0.36913084506531607</v>
      </c>
      <c r="P39" s="112">
        <v>0.37802058303486419</v>
      </c>
      <c r="Q39" s="112">
        <v>0.38</v>
      </c>
      <c r="R39" s="34"/>
      <c r="S39" s="34"/>
      <c r="T39" s="39" t="s">
        <v>43</v>
      </c>
      <c r="U39" s="40">
        <v>22057</v>
      </c>
      <c r="V39" s="41">
        <v>0.11175479404151366</v>
      </c>
      <c r="W39" s="41">
        <v>1.3510315871955794E-2</v>
      </c>
      <c r="X39" s="52">
        <v>1.3873008915498253E-2</v>
      </c>
      <c r="Y39" s="52">
        <v>1.9721434242620045E-2</v>
      </c>
      <c r="Z39" s="52">
        <v>1.1878197176014849E-2</v>
      </c>
      <c r="AA39" s="52">
        <v>1.9222731307749208E-2</v>
      </c>
      <c r="AB39" s="52">
        <v>2.3847067612915274E-2</v>
      </c>
      <c r="AC39" s="83">
        <v>2.9559483048708701E-2</v>
      </c>
      <c r="AD39" s="64">
        <v>3.6632967783024245E-2</v>
      </c>
      <c r="AE39" s="53">
        <v>3.8897858534688412E-2</v>
      </c>
      <c r="AF39" s="84">
        <v>5.0232986530627632E-2</v>
      </c>
      <c r="AG39" s="84">
        <v>8.8897379695481171E-3</v>
      </c>
      <c r="AH39" s="84">
        <v>1.9794169651358162E-3</v>
      </c>
      <c r="AI39" s="34"/>
      <c r="AJ39" s="34"/>
      <c r="AK39" s="39" t="s">
        <v>43</v>
      </c>
      <c r="AL39" s="40">
        <v>22057</v>
      </c>
      <c r="AM39" s="53">
        <v>0.11175479404151366</v>
      </c>
      <c r="AN39" s="53">
        <v>0.12089249492900594</v>
      </c>
      <c r="AO39" s="53">
        <v>0.11074918566775251</v>
      </c>
      <c r="AP39" s="53">
        <v>0.1417399804496578</v>
      </c>
      <c r="AQ39" s="53">
        <v>7.4771689497716967E-2</v>
      </c>
      <c r="AR39" s="53">
        <v>0.11258629845990444</v>
      </c>
      <c r="AS39" s="53">
        <v>0.1255369928400954</v>
      </c>
      <c r="AT39" s="53">
        <v>0.13825275657336736</v>
      </c>
      <c r="AU39" s="64">
        <v>0.15052559687034289</v>
      </c>
      <c r="AV39" s="53">
        <v>0.13892092333817288</v>
      </c>
      <c r="AW39" s="84">
        <v>0.15752061415979526</v>
      </c>
    </row>
    <row r="40" spans="3:49" ht="15.75">
      <c r="C40" s="39" t="s">
        <v>44</v>
      </c>
      <c r="D40" s="40">
        <v>1785</v>
      </c>
      <c r="E40" s="41">
        <v>8.4588083175943934E-2</v>
      </c>
      <c r="F40" s="52">
        <v>9.3551058876706214E-2</v>
      </c>
      <c r="G40" s="52">
        <v>0.12156035794158832</v>
      </c>
      <c r="H40" s="52">
        <v>0.12436128784807653</v>
      </c>
      <c r="I40" s="52">
        <v>0.13164370560494587</v>
      </c>
      <c r="J40" s="52">
        <v>0.14396779719349398</v>
      </c>
      <c r="K40" s="52">
        <v>0.1467687270999822</v>
      </c>
      <c r="L40" s="83">
        <v>0.14732891308127985</v>
      </c>
      <c r="M40" s="83">
        <v>0.17</v>
      </c>
      <c r="N40" s="83">
        <v>0.23023643831333088</v>
      </c>
      <c r="O40" s="60">
        <v>0.35011623831102628</v>
      </c>
      <c r="P40" s="112">
        <v>0.36638655462184871</v>
      </c>
      <c r="Q40" s="112">
        <v>0.38</v>
      </c>
      <c r="R40" s="34"/>
      <c r="S40" s="34"/>
      <c r="T40" s="39" t="s">
        <v>44</v>
      </c>
      <c r="U40" s="40">
        <v>1785</v>
      </c>
      <c r="V40" s="41">
        <v>8.4588083175943934E-2</v>
      </c>
      <c r="W40" s="41">
        <v>8.9629757007622796E-3</v>
      </c>
      <c r="X40" s="52">
        <v>2.8009299064882101E-2</v>
      </c>
      <c r="Y40" s="52">
        <v>2.8009299064882115E-3</v>
      </c>
      <c r="Z40" s="52">
        <v>7.2824177568693443E-3</v>
      </c>
      <c r="AA40" s="52">
        <v>1.2324091588548108E-2</v>
      </c>
      <c r="AB40" s="52">
        <v>2.8009299064882254E-3</v>
      </c>
      <c r="AC40" s="83">
        <v>5.6018598129764507E-4</v>
      </c>
      <c r="AD40" s="64">
        <v>2.2671086918720162E-2</v>
      </c>
      <c r="AE40" s="53">
        <v>6.0236438313330865E-2</v>
      </c>
      <c r="AF40" s="84">
        <v>0.11987979999769541</v>
      </c>
      <c r="AG40" s="84">
        <v>1.627031631082243E-2</v>
      </c>
      <c r="AH40" s="84">
        <v>1.361344537815129E-2</v>
      </c>
      <c r="AI40" s="34"/>
      <c r="AJ40" s="34"/>
      <c r="AK40" s="39" t="s">
        <v>44</v>
      </c>
      <c r="AL40" s="40">
        <v>1785</v>
      </c>
      <c r="AM40" s="53">
        <v>8.4588083175943934E-2</v>
      </c>
      <c r="AN40" s="53">
        <v>0.10596026490066235</v>
      </c>
      <c r="AO40" s="53">
        <v>0.29940119760479045</v>
      </c>
      <c r="AP40" s="53">
        <v>2.3041474654377891E-2</v>
      </c>
      <c r="AQ40" s="53">
        <v>5.8558558558558543E-2</v>
      </c>
      <c r="AR40" s="53">
        <v>9.361702127659563E-2</v>
      </c>
      <c r="AS40" s="53">
        <v>1.9455252918288046E-2</v>
      </c>
      <c r="AT40" s="53">
        <v>3.8167938931297921E-3</v>
      </c>
      <c r="AU40" s="64">
        <v>0.15388077224334612</v>
      </c>
      <c r="AV40" s="53">
        <v>0.35433199007841681</v>
      </c>
      <c r="AW40" s="84">
        <v>0.52068126520681268</v>
      </c>
    </row>
    <row r="41" spans="3:49" ht="15.75">
      <c r="C41" s="39" t="s">
        <v>45</v>
      </c>
      <c r="D41" s="40">
        <v>26510</v>
      </c>
      <c r="E41" s="41">
        <v>0.18294798075975693</v>
      </c>
      <c r="F41" s="52">
        <v>0.18981324519239112</v>
      </c>
      <c r="G41" s="52">
        <v>0.20776855217004972</v>
      </c>
      <c r="H41" s="52">
        <v>0.22719498724041567</v>
      </c>
      <c r="I41" s="52">
        <v>0.24752673190629382</v>
      </c>
      <c r="J41" s="52">
        <v>0.27698701499358663</v>
      </c>
      <c r="K41" s="52">
        <v>0.30625869191514776</v>
      </c>
      <c r="L41" s="83">
        <v>0.3399060318816845</v>
      </c>
      <c r="M41" s="83">
        <v>0.37</v>
      </c>
      <c r="N41" s="83">
        <v>0.38490746302527007</v>
      </c>
      <c r="O41" s="60">
        <v>0.43673643736834344</v>
      </c>
      <c r="P41" s="112">
        <v>0.43749528479818939</v>
      </c>
      <c r="Q41" s="112">
        <v>0.44</v>
      </c>
      <c r="R41" s="34"/>
      <c r="S41" s="34"/>
      <c r="T41" s="39" t="s">
        <v>45</v>
      </c>
      <c r="U41" s="40">
        <v>26510</v>
      </c>
      <c r="V41" s="41">
        <v>0.18294798075975693</v>
      </c>
      <c r="W41" s="41">
        <v>6.8652644326341883E-3</v>
      </c>
      <c r="X41" s="52">
        <v>1.7955306977658597E-2</v>
      </c>
      <c r="Y41" s="52">
        <v>1.9426435070365955E-2</v>
      </c>
      <c r="Z41" s="52">
        <v>2.0331744665878143E-2</v>
      </c>
      <c r="AA41" s="52">
        <v>2.9460283087292816E-2</v>
      </c>
      <c r="AB41" s="52">
        <v>2.9271676921561129E-2</v>
      </c>
      <c r="AC41" s="83">
        <v>3.3647339966536738E-2</v>
      </c>
      <c r="AD41" s="64">
        <v>3.0093968118315495E-2</v>
      </c>
      <c r="AE41" s="53">
        <v>1.4907463025270073E-2</v>
      </c>
      <c r="AF41" s="84">
        <v>5.1828974343073375E-2</v>
      </c>
      <c r="AG41" s="84">
        <v>7.5884742984594356E-4</v>
      </c>
      <c r="AH41" s="84">
        <v>2.5047152018106145E-3</v>
      </c>
      <c r="AI41" s="34"/>
      <c r="AJ41" s="34"/>
      <c r="AK41" s="39" t="s">
        <v>45</v>
      </c>
      <c r="AL41" s="40">
        <v>26510</v>
      </c>
      <c r="AM41" s="53">
        <v>0.18294798075975693</v>
      </c>
      <c r="AN41" s="53">
        <v>3.7525773195876348E-2</v>
      </c>
      <c r="AO41" s="53">
        <v>9.4594594594594475E-2</v>
      </c>
      <c r="AP41" s="53">
        <v>9.3500363108206308E-2</v>
      </c>
      <c r="AQ41" s="53">
        <v>8.9490287232276283E-2</v>
      </c>
      <c r="AR41" s="53">
        <v>0.11901859189271563</v>
      </c>
      <c r="AS41" s="53">
        <v>0.10567887784284359</v>
      </c>
      <c r="AT41" s="53">
        <v>0.10986574701317896</v>
      </c>
      <c r="AU41" s="64">
        <v>8.8536140272999608E-2</v>
      </c>
      <c r="AV41" s="53">
        <v>4.0290440608838039E-2</v>
      </c>
      <c r="AW41" s="84">
        <v>0.1346530772246177</v>
      </c>
    </row>
    <row r="42" spans="3:49" ht="15.75">
      <c r="C42" s="39" t="s">
        <v>46</v>
      </c>
      <c r="D42" s="40">
        <v>7359</v>
      </c>
      <c r="E42" s="41">
        <v>0.21266862804668704</v>
      </c>
      <c r="F42" s="52">
        <v>0.2183760289271732</v>
      </c>
      <c r="G42" s="52">
        <v>0.23481877908285956</v>
      </c>
      <c r="H42" s="52">
        <v>0.24908728128407498</v>
      </c>
      <c r="I42" s="52">
        <v>0.2625404405023638</v>
      </c>
      <c r="J42" s="52">
        <v>0.27246044679463738</v>
      </c>
      <c r="K42" s="52">
        <v>0.28224456258975655</v>
      </c>
      <c r="L42" s="83">
        <v>0.30493827561454678</v>
      </c>
      <c r="M42" s="83">
        <v>0.32</v>
      </c>
      <c r="N42" s="83">
        <v>0.33497007548567637</v>
      </c>
      <c r="O42" s="60">
        <v>0.39449011323931787</v>
      </c>
      <c r="P42" s="112">
        <v>0.40005435521130589</v>
      </c>
      <c r="Q42" s="112">
        <v>0.41</v>
      </c>
      <c r="R42" s="34"/>
      <c r="S42" s="34"/>
      <c r="T42" s="39" t="s">
        <v>46</v>
      </c>
      <c r="U42" s="40">
        <v>7359</v>
      </c>
      <c r="V42" s="41">
        <v>0.21266862804668704</v>
      </c>
      <c r="W42" s="41">
        <v>5.7074008804861576E-3</v>
      </c>
      <c r="X42" s="52">
        <v>1.6442750155686359E-2</v>
      </c>
      <c r="Y42" s="52">
        <v>1.4268502201215422E-2</v>
      </c>
      <c r="Z42" s="52">
        <v>1.3453159218288824E-2</v>
      </c>
      <c r="AA42" s="52">
        <v>9.9200062922735754E-3</v>
      </c>
      <c r="AB42" s="52">
        <v>9.7841157951191748E-3</v>
      </c>
      <c r="AC42" s="83">
        <v>2.269371302479023E-2</v>
      </c>
      <c r="AD42" s="64">
        <v>1.5061724385453223E-2</v>
      </c>
      <c r="AE42" s="53">
        <v>1.497007548567636E-2</v>
      </c>
      <c r="AF42" s="84">
        <v>5.9520037753641508E-2</v>
      </c>
      <c r="AG42" s="84">
        <v>5.5642419719880154E-3</v>
      </c>
      <c r="AH42" s="84">
        <v>9.9456447886940857E-3</v>
      </c>
      <c r="AI42" s="34"/>
      <c r="AJ42" s="34"/>
      <c r="AK42" s="39" t="s">
        <v>46</v>
      </c>
      <c r="AL42" s="40">
        <v>7359</v>
      </c>
      <c r="AM42" s="53">
        <v>0.21266862804668704</v>
      </c>
      <c r="AN42" s="53">
        <v>2.6837060702875341E-2</v>
      </c>
      <c r="AO42" s="53">
        <v>7.5295581829496014E-2</v>
      </c>
      <c r="AP42" s="53">
        <v>6.0763888888888874E-2</v>
      </c>
      <c r="AQ42" s="53">
        <v>5.4009819967266753E-2</v>
      </c>
      <c r="AR42" s="53">
        <v>3.7784679089026899E-2</v>
      </c>
      <c r="AS42" s="53">
        <v>3.5910224438902842E-2</v>
      </c>
      <c r="AT42" s="53">
        <v>8.0404429465575286E-2</v>
      </c>
      <c r="AU42" s="64">
        <v>4.9392698752228133E-2</v>
      </c>
      <c r="AV42" s="53">
        <v>4.6781485892738624E-2</v>
      </c>
      <c r="AW42" s="84">
        <v>0.17768762677484795</v>
      </c>
    </row>
    <row r="43" spans="3:49" ht="15.75">
      <c r="C43" s="39" t="s">
        <v>47</v>
      </c>
      <c r="D43" s="40">
        <v>9475</v>
      </c>
      <c r="E43" s="41">
        <v>0.21066705008914138</v>
      </c>
      <c r="F43" s="52">
        <v>0.21604982541707035</v>
      </c>
      <c r="G43" s="52">
        <v>0.22723755453002073</v>
      </c>
      <c r="H43" s="52">
        <v>0.23874191748579049</v>
      </c>
      <c r="I43" s="52">
        <v>0.24349142512808075</v>
      </c>
      <c r="J43" s="52">
        <v>0.25573460038376233</v>
      </c>
      <c r="K43" s="52">
        <v>0.27283282789600727</v>
      </c>
      <c r="L43" s="83">
        <v>0.29541937535045426</v>
      </c>
      <c r="M43" s="83">
        <v>0.33</v>
      </c>
      <c r="N43" s="83">
        <v>0.38</v>
      </c>
      <c r="O43" s="60">
        <v>0.41964538634991289</v>
      </c>
      <c r="P43" s="112">
        <v>0.42258575197889181</v>
      </c>
      <c r="Q43" s="112">
        <v>0.44</v>
      </c>
      <c r="R43" s="34"/>
      <c r="S43" s="34"/>
      <c r="T43" s="39" t="s">
        <v>47</v>
      </c>
      <c r="U43" s="40">
        <v>9475</v>
      </c>
      <c r="V43" s="41">
        <v>0.21066705008914138</v>
      </c>
      <c r="W43" s="41">
        <v>5.3827753279289681E-3</v>
      </c>
      <c r="X43" s="52">
        <v>1.1187729112950379E-2</v>
      </c>
      <c r="Y43" s="52">
        <v>1.1504362955769759E-2</v>
      </c>
      <c r="Z43" s="52">
        <v>4.7495076422902627E-3</v>
      </c>
      <c r="AA43" s="52">
        <v>1.2243175255681582E-2</v>
      </c>
      <c r="AB43" s="52">
        <v>1.7098227512244935E-2</v>
      </c>
      <c r="AC43" s="83">
        <v>2.2586547454446992E-2</v>
      </c>
      <c r="AD43" s="64">
        <v>3.4580624649545755E-2</v>
      </c>
      <c r="AE43" s="53">
        <v>4.9999999999999989E-2</v>
      </c>
      <c r="AF43" s="84">
        <v>3.9645386349912881E-2</v>
      </c>
      <c r="AG43" s="84">
        <v>2.9403656289789248E-3</v>
      </c>
      <c r="AH43" s="84">
        <v>1.7414248021108192E-2</v>
      </c>
      <c r="AI43" s="34"/>
      <c r="AJ43" s="34"/>
      <c r="AK43" s="39" t="s">
        <v>47</v>
      </c>
      <c r="AL43" s="40">
        <v>9475</v>
      </c>
      <c r="AM43" s="53">
        <v>0.21066705008914138</v>
      </c>
      <c r="AN43" s="53">
        <v>2.555110220440884E-2</v>
      </c>
      <c r="AO43" s="53">
        <v>5.1783097215437154E-2</v>
      </c>
      <c r="AP43" s="53">
        <v>5.0627032048304758E-2</v>
      </c>
      <c r="AQ43" s="53">
        <v>1.9893899204244034E-2</v>
      </c>
      <c r="AR43" s="53">
        <v>5.0281751192024347E-2</v>
      </c>
      <c r="AS43" s="53">
        <v>6.6859265373503882E-2</v>
      </c>
      <c r="AT43" s="53">
        <v>8.2785299806576285E-2</v>
      </c>
      <c r="AU43" s="64">
        <v>0.11705604823151143</v>
      </c>
      <c r="AV43" s="53">
        <v>-2.8030052193932439E-2</v>
      </c>
      <c r="AW43" s="84">
        <v>0.30832510694307347</v>
      </c>
    </row>
    <row r="44" spans="3:49" ht="15.75">
      <c r="C44" s="39" t="s">
        <v>48</v>
      </c>
      <c r="D44" s="40">
        <v>34777</v>
      </c>
      <c r="E44" s="41">
        <v>0.1736469840489186</v>
      </c>
      <c r="F44" s="52">
        <v>0.17916780222036957</v>
      </c>
      <c r="G44" s="52">
        <v>0.19271105929721022</v>
      </c>
      <c r="H44" s="52">
        <v>0.21243648255562356</v>
      </c>
      <c r="I44" s="52">
        <v>0.22359313594376404</v>
      </c>
      <c r="J44" s="52">
        <v>0.2401268361968073</v>
      </c>
      <c r="K44" s="52">
        <v>0.25936343701295672</v>
      </c>
      <c r="L44" s="83">
        <v>0.28616240855354164</v>
      </c>
      <c r="M44" s="83">
        <v>0.31</v>
      </c>
      <c r="N44" s="83">
        <v>0.32040873377332341</v>
      </c>
      <c r="O44" s="60">
        <v>0.3809939623527358</v>
      </c>
      <c r="P44" s="112">
        <v>0.38243666791270092</v>
      </c>
      <c r="Q44" s="112">
        <v>0.39</v>
      </c>
      <c r="R44" s="34"/>
      <c r="S44" s="34"/>
      <c r="T44" s="39" t="s">
        <v>48</v>
      </c>
      <c r="U44" s="40">
        <v>34777</v>
      </c>
      <c r="V44" s="41">
        <v>0.1736469840489186</v>
      </c>
      <c r="W44" s="41">
        <v>5.5208181714509752E-3</v>
      </c>
      <c r="X44" s="52">
        <v>1.3543257076840648E-2</v>
      </c>
      <c r="Y44" s="52">
        <v>1.9725423258413338E-2</v>
      </c>
      <c r="Z44" s="52">
        <v>1.1156653388140481E-2</v>
      </c>
      <c r="AA44" s="52">
        <v>1.6533700253043265E-2</v>
      </c>
      <c r="AB44" s="52">
        <v>1.9236600816149418E-2</v>
      </c>
      <c r="AC44" s="83">
        <v>2.6798971540584915E-2</v>
      </c>
      <c r="AD44" s="64">
        <v>2.3837591446458362E-2</v>
      </c>
      <c r="AE44" s="53">
        <v>1.0408733773323409E-2</v>
      </c>
      <c r="AF44" s="84">
        <v>6.0585228579412398E-2</v>
      </c>
      <c r="AG44" s="84">
        <v>1.4427055599651184E-3</v>
      </c>
      <c r="AH44" s="84">
        <v>7.5633320872990906E-3</v>
      </c>
      <c r="AI44" s="34"/>
      <c r="AJ44" s="34"/>
      <c r="AK44" s="39" t="s">
        <v>48</v>
      </c>
      <c r="AL44" s="40">
        <v>34777</v>
      </c>
      <c r="AM44" s="53">
        <v>0.1736469840489186</v>
      </c>
      <c r="AN44" s="53">
        <v>3.1793343268753167E-2</v>
      </c>
      <c r="AO44" s="53">
        <v>7.5589792970630731E-2</v>
      </c>
      <c r="AP44" s="53">
        <v>0.10235750522232168</v>
      </c>
      <c r="AQ44" s="53">
        <v>5.2517596101786634E-2</v>
      </c>
      <c r="AR44" s="53">
        <v>7.3945473251028876E-2</v>
      </c>
      <c r="AS44" s="53">
        <v>8.0110166447131939E-2</v>
      </c>
      <c r="AT44" s="53">
        <v>0.10332594235033271</v>
      </c>
      <c r="AU44" s="64">
        <v>8.3300918408360042E-2</v>
      </c>
      <c r="AV44" s="53">
        <v>3.3576560559107772E-2</v>
      </c>
      <c r="AW44" s="84">
        <v>0.18908731939334109</v>
      </c>
    </row>
    <row r="45" spans="3:49" ht="15.75">
      <c r="C45" s="39" t="s">
        <v>49</v>
      </c>
      <c r="D45" s="40">
        <v>3027</v>
      </c>
      <c r="E45" s="41">
        <v>0.1423907049832191</v>
      </c>
      <c r="F45" s="52">
        <v>0.14470331504095119</v>
      </c>
      <c r="G45" s="52">
        <v>0.16782941561827214</v>
      </c>
      <c r="H45" s="52">
        <v>0.17278500859912663</v>
      </c>
      <c r="I45" s="52">
        <v>0.18071395736849383</v>
      </c>
      <c r="J45" s="52">
        <v>0.20053632929191179</v>
      </c>
      <c r="K45" s="52">
        <v>0.21309049817674316</v>
      </c>
      <c r="L45" s="83">
        <v>0.22927876858086785</v>
      </c>
      <c r="M45" s="83">
        <v>0.24</v>
      </c>
      <c r="N45" s="83">
        <v>0.26</v>
      </c>
      <c r="O45" s="60">
        <v>0.26595015663919108</v>
      </c>
      <c r="P45" s="112">
        <v>0.27221671622068055</v>
      </c>
      <c r="Q45" s="112">
        <v>0.28000000000000003</v>
      </c>
      <c r="R45" s="34"/>
      <c r="S45" s="34"/>
      <c r="T45" s="39" t="s">
        <v>49</v>
      </c>
      <c r="U45" s="40">
        <v>3027</v>
      </c>
      <c r="V45" s="41">
        <v>0.1423907049832191</v>
      </c>
      <c r="W45" s="41">
        <v>2.3126100577320896E-3</v>
      </c>
      <c r="X45" s="52">
        <v>2.3126100577320952E-2</v>
      </c>
      <c r="Y45" s="52">
        <v>4.9555929808544896E-3</v>
      </c>
      <c r="Z45" s="52">
        <v>7.9289487693672001E-3</v>
      </c>
      <c r="AA45" s="52">
        <v>1.9822371923417959E-2</v>
      </c>
      <c r="AB45" s="52">
        <v>1.2554168884831379E-2</v>
      </c>
      <c r="AC45" s="83">
        <v>1.6188270404124683E-2</v>
      </c>
      <c r="AD45" s="64">
        <v>1.0721231419132143E-2</v>
      </c>
      <c r="AE45" s="53">
        <v>2.0000000000000018E-2</v>
      </c>
      <c r="AF45" s="84">
        <v>5.9501566391910732E-3</v>
      </c>
      <c r="AG45" s="84">
        <v>6.2665595814894726E-3</v>
      </c>
      <c r="AH45" s="84">
        <v>7.783283779319472E-3</v>
      </c>
      <c r="AI45" s="34"/>
      <c r="AJ45" s="34"/>
      <c r="AK45" s="39" t="s">
        <v>49</v>
      </c>
      <c r="AL45" s="40">
        <v>3027</v>
      </c>
      <c r="AM45" s="53">
        <v>0.1423907049832191</v>
      </c>
      <c r="AN45" s="53">
        <v>1.6241299303944266E-2</v>
      </c>
      <c r="AO45" s="53">
        <v>0.15981735159817342</v>
      </c>
      <c r="AP45" s="53">
        <v>2.9527559055118096E-2</v>
      </c>
      <c r="AQ45" s="53">
        <v>4.5889101338432194E-2</v>
      </c>
      <c r="AR45" s="53">
        <v>0.10968921389396703</v>
      </c>
      <c r="AS45" s="53">
        <v>6.260296540362438E-2</v>
      </c>
      <c r="AT45" s="53">
        <v>7.5968992248062056E-2</v>
      </c>
      <c r="AU45" s="64">
        <v>4.6760681268011556E-2</v>
      </c>
      <c r="AV45" s="53">
        <v>-5.7060780031853442E-2</v>
      </c>
      <c r="AW45" s="84">
        <v>0.17518248175182471</v>
      </c>
    </row>
    <row r="46" spans="3:49" ht="15.75">
      <c r="C46" s="39" t="s">
        <v>50</v>
      </c>
      <c r="D46" s="40">
        <v>10030</v>
      </c>
      <c r="E46" s="41">
        <v>0.13489375397054232</v>
      </c>
      <c r="F46" s="52">
        <v>0.14426552993006261</v>
      </c>
      <c r="G46" s="52">
        <v>0.14994841535232495</v>
      </c>
      <c r="H46" s="52">
        <v>0.16111478670834914</v>
      </c>
      <c r="I46" s="52">
        <v>0.17008776369086859</v>
      </c>
      <c r="J46" s="52">
        <v>0.17945953965038888</v>
      </c>
      <c r="K46" s="52">
        <v>0.19511239949767281</v>
      </c>
      <c r="L46" s="83">
        <v>0.2167472439999697</v>
      </c>
      <c r="M46" s="83">
        <v>0.24</v>
      </c>
      <c r="N46" s="83">
        <v>0.28693586395212178</v>
      </c>
      <c r="O46" s="60">
        <v>0.34805180717750422</v>
      </c>
      <c r="P46" s="112">
        <v>0.35613160518444664</v>
      </c>
      <c r="Q46" s="112">
        <v>0.36</v>
      </c>
      <c r="R46" s="34"/>
      <c r="S46" s="34"/>
      <c r="T46" s="39" t="s">
        <v>50</v>
      </c>
      <c r="U46" s="40">
        <v>10030</v>
      </c>
      <c r="V46" s="41">
        <v>0.13489375397054232</v>
      </c>
      <c r="W46" s="41">
        <v>9.3717759595202954E-3</v>
      </c>
      <c r="X46" s="52">
        <v>5.6828854222623348E-3</v>
      </c>
      <c r="Y46" s="52">
        <v>1.1166371356024191E-2</v>
      </c>
      <c r="Z46" s="52">
        <v>8.9729769825194483E-3</v>
      </c>
      <c r="AA46" s="52">
        <v>9.3717759595202954E-3</v>
      </c>
      <c r="AB46" s="52">
        <v>1.5652859847283929E-2</v>
      </c>
      <c r="AC46" s="83">
        <v>2.1634844502296885E-2</v>
      </c>
      <c r="AD46" s="64">
        <v>2.3252756000030295E-2</v>
      </c>
      <c r="AE46" s="53">
        <v>4.6935863952121792E-2</v>
      </c>
      <c r="AF46" s="84">
        <v>6.1115943225382441E-2</v>
      </c>
      <c r="AG46" s="84">
        <v>8.079798006942418E-3</v>
      </c>
      <c r="AH46" s="84">
        <v>3.8683948155533443E-3</v>
      </c>
      <c r="AI46" s="34"/>
      <c r="AJ46" s="34"/>
      <c r="AK46" s="39" t="s">
        <v>50</v>
      </c>
      <c r="AL46" s="40">
        <v>10030</v>
      </c>
      <c r="AM46" s="53">
        <v>0.13489375397054232</v>
      </c>
      <c r="AN46" s="53">
        <v>6.9475240206947425E-2</v>
      </c>
      <c r="AO46" s="53">
        <v>3.9391845196959367E-2</v>
      </c>
      <c r="AP46" s="53">
        <v>7.4468085106382934E-2</v>
      </c>
      <c r="AQ46" s="53">
        <v>5.5693069306930715E-2</v>
      </c>
      <c r="AR46" s="53">
        <v>5.5099648300117154E-2</v>
      </c>
      <c r="AS46" s="53">
        <v>8.722222222222227E-2</v>
      </c>
      <c r="AT46" s="53">
        <v>0.11088400613183445</v>
      </c>
      <c r="AU46" s="64">
        <v>0.10728051517939276</v>
      </c>
      <c r="AV46" s="53">
        <v>0.19556609980050749</v>
      </c>
      <c r="AW46" s="84">
        <v>0.21299513551077137</v>
      </c>
    </row>
    <row r="47" spans="3:49" ht="15.75">
      <c r="C47" s="39" t="s">
        <v>51</v>
      </c>
      <c r="D47" s="40">
        <v>2113</v>
      </c>
      <c r="E47" s="41">
        <v>0.13343668209406065</v>
      </c>
      <c r="F47" s="52">
        <v>0.13343668209406065</v>
      </c>
      <c r="G47" s="52">
        <v>0.13532940098901189</v>
      </c>
      <c r="H47" s="52">
        <v>0.14526617518750576</v>
      </c>
      <c r="I47" s="52">
        <v>0.18454009225774345</v>
      </c>
      <c r="J47" s="52">
        <v>0.21671631347191411</v>
      </c>
      <c r="K47" s="52">
        <v>0.23611668214516407</v>
      </c>
      <c r="L47" s="83">
        <v>0.25267797247598722</v>
      </c>
      <c r="M47" s="83">
        <v>0.26</v>
      </c>
      <c r="N47" s="83">
        <v>0.28722009230884687</v>
      </c>
      <c r="O47" s="60">
        <v>0.41355907854684049</v>
      </c>
      <c r="P47" s="112">
        <v>0.43161381921438713</v>
      </c>
      <c r="Q47" s="112">
        <v>0.45</v>
      </c>
      <c r="R47" s="34"/>
      <c r="S47" s="34"/>
      <c r="T47" s="39" t="s">
        <v>51</v>
      </c>
      <c r="U47" s="40">
        <v>2113</v>
      </c>
      <c r="V47" s="41">
        <v>0.13343668209406065</v>
      </c>
      <c r="W47" s="41">
        <v>0</v>
      </c>
      <c r="X47" s="52">
        <v>1.8927188949512397E-3</v>
      </c>
      <c r="Y47" s="52">
        <v>9.9367741984938696E-3</v>
      </c>
      <c r="Z47" s="52">
        <v>3.9273917070237696E-2</v>
      </c>
      <c r="AA47" s="52">
        <v>3.2176221214170658E-2</v>
      </c>
      <c r="AB47" s="52">
        <v>1.9400368673249957E-2</v>
      </c>
      <c r="AC47" s="83">
        <v>1.6561290330823153E-2</v>
      </c>
      <c r="AD47" s="64">
        <v>7.3220275240127863E-3</v>
      </c>
      <c r="AE47" s="53">
        <v>2.7220092308846866E-2</v>
      </c>
      <c r="AF47" s="84">
        <v>0.12633898623799361</v>
      </c>
      <c r="AG47" s="84">
        <v>1.8054740667546643E-2</v>
      </c>
      <c r="AH47" s="84">
        <v>1.8386180785612882E-2</v>
      </c>
      <c r="AI47" s="34"/>
      <c r="AJ47" s="34"/>
      <c r="AK47" s="39" t="s">
        <v>51</v>
      </c>
      <c r="AL47" s="40">
        <v>2113</v>
      </c>
      <c r="AM47" s="53">
        <v>0.13343668209406065</v>
      </c>
      <c r="AN47" s="53">
        <v>0</v>
      </c>
      <c r="AO47" s="53">
        <v>1.4184397163120753E-2</v>
      </c>
      <c r="AP47" s="53">
        <v>7.3426573426573355E-2</v>
      </c>
      <c r="AQ47" s="53">
        <v>0.27035830618892498</v>
      </c>
      <c r="AR47" s="53">
        <v>0.17435897435897438</v>
      </c>
      <c r="AS47" s="53">
        <v>8.9519650655021848E-2</v>
      </c>
      <c r="AT47" s="53">
        <v>7.0140280561122342E-2</v>
      </c>
      <c r="AU47" s="64">
        <v>2.8977704119850105E-2</v>
      </c>
      <c r="AV47" s="53">
        <v>0.1046926627263341</v>
      </c>
      <c r="AW47" s="84">
        <v>0.43986820428336082</v>
      </c>
    </row>
    <row r="48" spans="3:49" ht="15.75">
      <c r="C48" s="39" t="s">
        <v>52</v>
      </c>
      <c r="D48" s="40">
        <v>16152</v>
      </c>
      <c r="E48" s="41">
        <v>0.16548880796962895</v>
      </c>
      <c r="F48" s="52">
        <v>0.17143228928840351</v>
      </c>
      <c r="G48" s="52">
        <v>0.18499085604685797</v>
      </c>
      <c r="H48" s="52">
        <v>0.20183071978338585</v>
      </c>
      <c r="I48" s="52">
        <v>0.21062211923407323</v>
      </c>
      <c r="J48" s="52">
        <v>0.23352928681685015</v>
      </c>
      <c r="K48" s="52">
        <v>0.24492095934450137</v>
      </c>
      <c r="L48" s="83">
        <v>0.26919017472949747</v>
      </c>
      <c r="M48" s="83">
        <v>0.3</v>
      </c>
      <c r="N48" s="83">
        <v>0.30119829808164794</v>
      </c>
      <c r="O48" s="60">
        <v>0.35004628517032627</v>
      </c>
      <c r="P48" s="112">
        <v>0.35506438831104509</v>
      </c>
      <c r="Q48" s="112">
        <v>0.36</v>
      </c>
      <c r="R48" s="34"/>
      <c r="S48" s="34"/>
      <c r="T48" s="39" t="s">
        <v>52</v>
      </c>
      <c r="U48" s="40">
        <v>16152</v>
      </c>
      <c r="V48" s="41">
        <v>0.16548880796962895</v>
      </c>
      <c r="W48" s="41">
        <v>5.9434813187745628E-3</v>
      </c>
      <c r="X48" s="52">
        <v>1.355856675845446E-2</v>
      </c>
      <c r="Y48" s="52">
        <v>1.6839863736527877E-2</v>
      </c>
      <c r="Z48" s="52">
        <v>8.7913994506873816E-3</v>
      </c>
      <c r="AA48" s="52">
        <v>2.2907167582776916E-2</v>
      </c>
      <c r="AB48" s="52">
        <v>1.139167252765122E-2</v>
      </c>
      <c r="AC48" s="83">
        <v>2.4269215384996101E-2</v>
      </c>
      <c r="AD48" s="64">
        <v>3.0809825270502522E-2</v>
      </c>
      <c r="AE48" s="53">
        <v>1.1982980816479527E-3</v>
      </c>
      <c r="AF48" s="84">
        <v>4.8847987088678324E-2</v>
      </c>
      <c r="AG48" s="84">
        <v>5.0181031407188215E-3</v>
      </c>
      <c r="AH48" s="84">
        <v>4.9356116889548995E-3</v>
      </c>
      <c r="AI48" s="34"/>
      <c r="AJ48" s="34"/>
      <c r="AK48" s="39" t="s">
        <v>52</v>
      </c>
      <c r="AL48" s="40">
        <v>16152</v>
      </c>
      <c r="AM48" s="53">
        <v>0.16548880796962895</v>
      </c>
      <c r="AN48" s="53">
        <v>3.5914702581369307E-2</v>
      </c>
      <c r="AO48" s="53">
        <v>7.9089924160346756E-2</v>
      </c>
      <c r="AP48" s="53">
        <v>9.1030789825970418E-2</v>
      </c>
      <c r="AQ48" s="53">
        <v>4.3558282208589066E-2</v>
      </c>
      <c r="AR48" s="53">
        <v>0.10875955320399761</v>
      </c>
      <c r="AS48" s="53">
        <v>4.8780487804878023E-2</v>
      </c>
      <c r="AT48" s="53">
        <v>9.9089989888776583E-2</v>
      </c>
      <c r="AU48" s="64">
        <v>0.11445375114995394</v>
      </c>
      <c r="AV48" s="53">
        <v>3.994326938826509E-3</v>
      </c>
      <c r="AW48" s="84">
        <v>0.1621788283658786</v>
      </c>
    </row>
    <row r="49" spans="3:51" ht="15.75">
      <c r="C49" s="39" t="s">
        <v>53</v>
      </c>
      <c r="D49" s="40">
        <v>47688</v>
      </c>
      <c r="E49" s="41">
        <v>0.13330532600386805</v>
      </c>
      <c r="F49" s="52">
        <v>0.14116901913764979</v>
      </c>
      <c r="G49" s="52">
        <v>0.1524088578568685</v>
      </c>
      <c r="H49" s="52">
        <v>0.16580859095683259</v>
      </c>
      <c r="I49" s="52">
        <v>0.17658709301220277</v>
      </c>
      <c r="J49" s="52">
        <v>0.19229350943140949</v>
      </c>
      <c r="K49" s="52">
        <v>0.21060018704685338</v>
      </c>
      <c r="L49" s="83">
        <v>0.23519781916932267</v>
      </c>
      <c r="M49" s="83">
        <v>0.25</v>
      </c>
      <c r="N49" s="83">
        <v>0.27176923470349695</v>
      </c>
      <c r="O49" s="60">
        <v>0.32142583561228405</v>
      </c>
      <c r="P49" s="112">
        <v>0.32387602751216238</v>
      </c>
      <c r="Q49" s="112">
        <v>0.33</v>
      </c>
      <c r="R49" s="34"/>
      <c r="S49" s="34"/>
      <c r="T49" s="39" t="s">
        <v>53</v>
      </c>
      <c r="U49" s="40">
        <v>47688</v>
      </c>
      <c r="V49" s="41">
        <v>0.13330532600386805</v>
      </c>
      <c r="W49" s="41">
        <v>7.8636931337817406E-3</v>
      </c>
      <c r="X49" s="52">
        <v>1.1239838719218714E-2</v>
      </c>
      <c r="Y49" s="52">
        <v>1.339973309996409E-2</v>
      </c>
      <c r="Z49" s="52">
        <v>1.0778502055370176E-2</v>
      </c>
      <c r="AA49" s="52">
        <v>1.5706416419206726E-2</v>
      </c>
      <c r="AB49" s="52">
        <v>1.8306677615443884E-2</v>
      </c>
      <c r="AC49" s="83">
        <v>2.4597632122469293E-2</v>
      </c>
      <c r="AD49" s="64">
        <v>1.4802180830677331E-2</v>
      </c>
      <c r="AE49" s="53">
        <v>2.1769234703496954E-2</v>
      </c>
      <c r="AF49" s="84">
        <v>4.9656600908787096E-2</v>
      </c>
      <c r="AG49" s="84">
        <v>2.450191899878329E-3</v>
      </c>
      <c r="AH49" s="84">
        <v>6.1239724878376367E-3</v>
      </c>
      <c r="AI49" s="34"/>
      <c r="AJ49" s="34"/>
      <c r="AK49" s="39" t="s">
        <v>53</v>
      </c>
      <c r="AL49" s="40">
        <v>47688</v>
      </c>
      <c r="AM49" s="53">
        <v>0.13330532600386805</v>
      </c>
      <c r="AN49" s="53">
        <v>5.8990089664936303E-2</v>
      </c>
      <c r="AO49" s="53">
        <v>7.9619726678550315E-2</v>
      </c>
      <c r="AP49" s="53">
        <v>8.7919647771051213E-2</v>
      </c>
      <c r="AQ49" s="53">
        <v>6.5005691159731913E-2</v>
      </c>
      <c r="AR49" s="53">
        <v>8.8944305901911866E-2</v>
      </c>
      <c r="AS49" s="53">
        <v>9.5201744820065395E-2</v>
      </c>
      <c r="AT49" s="53">
        <v>0.11679776959075978</v>
      </c>
      <c r="AU49" s="64">
        <v>6.2935025855920049E-2</v>
      </c>
      <c r="AV49" s="53">
        <v>8.7076938813987814E-2</v>
      </c>
      <c r="AW49" s="84">
        <v>0.18271604938271604</v>
      </c>
    </row>
    <row r="50" spans="3:51" ht="15.75">
      <c r="C50" s="39" t="s">
        <v>54</v>
      </c>
      <c r="D50" s="40">
        <v>6265</v>
      </c>
      <c r="E50" s="41">
        <v>8.5395051875498798E-2</v>
      </c>
      <c r="F50" s="52">
        <v>8.7310454908220272E-2</v>
      </c>
      <c r="G50" s="52">
        <v>9.1300877893056659E-2</v>
      </c>
      <c r="H50" s="52">
        <v>9.5929768555466879E-2</v>
      </c>
      <c r="I50" s="52">
        <v>9.9600957701516363E-2</v>
      </c>
      <c r="J50" s="52">
        <v>0.10247406225059856</v>
      </c>
      <c r="K50" s="52">
        <v>0.11045490822027135</v>
      </c>
      <c r="L50" s="83">
        <v>0.13535514764565043</v>
      </c>
      <c r="M50" s="83">
        <v>0.21</v>
      </c>
      <c r="N50" s="83">
        <v>0.22138866719872308</v>
      </c>
      <c r="O50" s="60">
        <v>0.2940143655227454</v>
      </c>
      <c r="P50" s="112">
        <v>0.29640861931364726</v>
      </c>
      <c r="Q50" s="112">
        <v>0.31</v>
      </c>
      <c r="R50" s="34"/>
      <c r="S50" s="34"/>
      <c r="T50" s="39" t="s">
        <v>54</v>
      </c>
      <c r="U50" s="40">
        <v>6265</v>
      </c>
      <c r="V50" s="41">
        <v>8.5395051875498798E-2</v>
      </c>
      <c r="W50" s="41">
        <v>1.9154030327214744E-3</v>
      </c>
      <c r="X50" s="52">
        <v>3.9904229848363865E-3</v>
      </c>
      <c r="Y50" s="52">
        <v>4.6288906624102205E-3</v>
      </c>
      <c r="Z50" s="52">
        <v>3.6711891460494833E-3</v>
      </c>
      <c r="AA50" s="52">
        <v>2.8731045490821977E-3</v>
      </c>
      <c r="AB50" s="52">
        <v>7.9808459696727868E-3</v>
      </c>
      <c r="AC50" s="83">
        <v>2.4900239425379084E-2</v>
      </c>
      <c r="AD50" s="64">
        <v>7.4644852354349561E-2</v>
      </c>
      <c r="AE50" s="53">
        <v>1.1388667198723085E-2</v>
      </c>
      <c r="AF50" s="84">
        <v>7.2625698324022325E-2</v>
      </c>
      <c r="AG50" s="84">
        <v>2.3942537909018569E-3</v>
      </c>
      <c r="AH50" s="84">
        <v>1.3591380686352739E-2</v>
      </c>
      <c r="AI50" s="34"/>
      <c r="AJ50" s="34"/>
      <c r="AK50" s="39" t="s">
        <v>54</v>
      </c>
      <c r="AL50" s="40">
        <v>6265</v>
      </c>
      <c r="AM50" s="53">
        <v>8.5395051875498798E-2</v>
      </c>
      <c r="AN50" s="53">
        <v>2.2429906542056146E-2</v>
      </c>
      <c r="AO50" s="53">
        <v>4.5703839122486219E-2</v>
      </c>
      <c r="AP50" s="53">
        <v>5.0699300699300759E-2</v>
      </c>
      <c r="AQ50" s="53">
        <v>3.8269550748752101E-2</v>
      </c>
      <c r="AR50" s="53">
        <v>2.8846153846153796E-2</v>
      </c>
      <c r="AS50" s="53">
        <v>7.7881619937694727E-2</v>
      </c>
      <c r="AT50" s="53">
        <v>0.22543352601156064</v>
      </c>
      <c r="AU50" s="64">
        <v>0.55147405660377358</v>
      </c>
      <c r="AV50" s="53">
        <v>5.4231748565348022E-2</v>
      </c>
      <c r="AW50" s="84">
        <v>0.32804614275414551</v>
      </c>
    </row>
    <row r="51" spans="3:51" ht="15.75">
      <c r="C51" s="39" t="s">
        <v>55</v>
      </c>
      <c r="D51" s="40">
        <v>1884</v>
      </c>
      <c r="E51" s="41">
        <v>0.13479398358198666</v>
      </c>
      <c r="F51" s="52">
        <v>0.14222357322823789</v>
      </c>
      <c r="G51" s="52">
        <v>0.15177590277341807</v>
      </c>
      <c r="H51" s="52">
        <v>0.16079754734386598</v>
      </c>
      <c r="I51" s="52">
        <v>0.16238960226806268</v>
      </c>
      <c r="J51" s="52">
        <v>0.17194193181324283</v>
      </c>
      <c r="K51" s="52">
        <v>0.19794549557512214</v>
      </c>
      <c r="L51" s="83">
        <v>0.2244797443117337</v>
      </c>
      <c r="M51" s="83">
        <v>0.28999999999999998</v>
      </c>
      <c r="N51" s="83">
        <v>0.37466359216095507</v>
      </c>
      <c r="O51" s="60">
        <v>0.40491263572069225</v>
      </c>
      <c r="P51" s="112">
        <v>0.42728237791932061</v>
      </c>
      <c r="Q51" s="112">
        <v>0.43</v>
      </c>
      <c r="R51" s="34"/>
      <c r="S51" s="34"/>
      <c r="T51" s="39" t="s">
        <v>55</v>
      </c>
      <c r="U51" s="40">
        <v>1884</v>
      </c>
      <c r="V51" s="41">
        <v>0.13479398358198666</v>
      </c>
      <c r="W51" s="41">
        <v>7.4295896462512334E-3</v>
      </c>
      <c r="X51" s="52">
        <v>9.5523295451801771E-3</v>
      </c>
      <c r="Y51" s="52">
        <v>9.0216445704479065E-3</v>
      </c>
      <c r="Z51" s="52">
        <v>1.5920549241967008E-3</v>
      </c>
      <c r="AA51" s="52">
        <v>9.5523295451801493E-3</v>
      </c>
      <c r="AB51" s="52">
        <v>2.6003563761879317E-2</v>
      </c>
      <c r="AC51" s="83">
        <v>2.653424873661156E-2</v>
      </c>
      <c r="AD51" s="64">
        <v>6.5520255688266277E-2</v>
      </c>
      <c r="AE51" s="53">
        <v>8.4663592160955092E-2</v>
      </c>
      <c r="AF51" s="84">
        <v>3.0249043559737177E-2</v>
      </c>
      <c r="AG51" s="84">
        <v>2.2369742198628362E-2</v>
      </c>
      <c r="AH51" s="84">
        <v>2.7176220806793827E-3</v>
      </c>
      <c r="AI51" s="34"/>
      <c r="AJ51" s="34"/>
      <c r="AK51" s="39" t="s">
        <v>55</v>
      </c>
      <c r="AL51" s="40">
        <v>1884</v>
      </c>
      <c r="AM51" s="53">
        <v>0.13479398358198666</v>
      </c>
      <c r="AN51" s="53">
        <v>5.5118110236220472E-2</v>
      </c>
      <c r="AO51" s="53">
        <v>6.716417910447775E-2</v>
      </c>
      <c r="AP51" s="53">
        <v>5.9440559440559301E-2</v>
      </c>
      <c r="AQ51" s="53">
        <v>9.9009900990099514E-3</v>
      </c>
      <c r="AR51" s="53">
        <v>5.8823529411764656E-2</v>
      </c>
      <c r="AS51" s="53">
        <v>0.15123456790123457</v>
      </c>
      <c r="AT51" s="53">
        <v>0.13404825737265422</v>
      </c>
      <c r="AU51" s="64">
        <v>0.29187602600472801</v>
      </c>
      <c r="AV51" s="53">
        <v>0.29194342124467276</v>
      </c>
      <c r="AW51" s="84">
        <v>8.0736543909348465E-2</v>
      </c>
    </row>
    <row r="52" spans="3:51" ht="15.75">
      <c r="C52" s="39" t="s">
        <v>56</v>
      </c>
      <c r="D52" s="40">
        <v>17659</v>
      </c>
      <c r="E52" s="41">
        <v>0.10985864889706418</v>
      </c>
      <c r="F52" s="52">
        <v>0.11512506866377911</v>
      </c>
      <c r="G52" s="52">
        <v>0.1261675617230201</v>
      </c>
      <c r="H52" s="52">
        <v>0.14394880695687481</v>
      </c>
      <c r="I52" s="52">
        <v>0.16020109161329615</v>
      </c>
      <c r="J52" s="52">
        <v>0.18149328335829418</v>
      </c>
      <c r="K52" s="52">
        <v>0.20346501313770701</v>
      </c>
      <c r="L52" s="83">
        <v>0.23189235424406074</v>
      </c>
      <c r="M52" s="83">
        <v>0.27</v>
      </c>
      <c r="N52" s="83">
        <v>0.29021936886466698</v>
      </c>
      <c r="O52" s="60">
        <v>0.36377936109007231</v>
      </c>
      <c r="P52" s="112">
        <v>0.36632878418936521</v>
      </c>
      <c r="Q52" s="112">
        <v>0.38</v>
      </c>
      <c r="R52" s="34"/>
      <c r="S52" s="34"/>
      <c r="T52" s="39" t="s">
        <v>56</v>
      </c>
      <c r="U52" s="40">
        <v>17659</v>
      </c>
      <c r="V52" s="41">
        <v>0.10985864889706418</v>
      </c>
      <c r="W52" s="41">
        <v>5.2664197667149359E-3</v>
      </c>
      <c r="X52" s="52">
        <v>1.1042493059240988E-2</v>
      </c>
      <c r="Y52" s="52">
        <v>1.7781245233854714E-2</v>
      </c>
      <c r="Z52" s="52">
        <v>1.625228465642134E-2</v>
      </c>
      <c r="AA52" s="52">
        <v>2.1292191744998024E-2</v>
      </c>
      <c r="AB52" s="52">
        <v>2.1971729779412835E-2</v>
      </c>
      <c r="AC52" s="83">
        <v>2.8427341106353726E-2</v>
      </c>
      <c r="AD52" s="64">
        <v>3.8107645755939279E-2</v>
      </c>
      <c r="AE52" s="53">
        <v>2.0219368864666964E-2</v>
      </c>
      <c r="AF52" s="84">
        <v>7.3559992225405324E-2</v>
      </c>
      <c r="AG52" s="84">
        <v>2.5494230992929023E-3</v>
      </c>
      <c r="AH52" s="84">
        <v>1.3671215810634796E-2</v>
      </c>
      <c r="AI52" s="34"/>
      <c r="AJ52" s="34"/>
      <c r="AK52" s="39" t="s">
        <v>56</v>
      </c>
      <c r="AL52" s="40">
        <v>17659</v>
      </c>
      <c r="AM52" s="53">
        <v>0.10985864889706418</v>
      </c>
      <c r="AN52" s="53">
        <v>4.7938144329896945E-2</v>
      </c>
      <c r="AO52" s="53">
        <v>9.5917363502213485E-2</v>
      </c>
      <c r="AP52" s="53">
        <v>0.1409335727109515</v>
      </c>
      <c r="AQ52" s="53">
        <v>0.11290322580645154</v>
      </c>
      <c r="AR52" s="53">
        <v>0.13290915517850843</v>
      </c>
      <c r="AS52" s="53">
        <v>0.12106084243369734</v>
      </c>
      <c r="AT52" s="53">
        <v>0.13971611466740888</v>
      </c>
      <c r="AU52" s="64">
        <v>0.16433334285714293</v>
      </c>
      <c r="AV52" s="53">
        <v>7.4886551350618377E-2</v>
      </c>
      <c r="AW52" s="84">
        <v>0.25346341463414623</v>
      </c>
    </row>
    <row r="53" spans="3:51" ht="15.75">
      <c r="C53" s="39" t="s">
        <v>57</v>
      </c>
      <c r="D53" s="40">
        <v>16739</v>
      </c>
      <c r="E53" s="41">
        <v>0.17724653123251446</v>
      </c>
      <c r="F53" s="52">
        <v>0.19116579034177497</v>
      </c>
      <c r="G53" s="52">
        <v>0.20245651983383606</v>
      </c>
      <c r="H53" s="52">
        <v>0.20896810456735276</v>
      </c>
      <c r="I53" s="52">
        <v>0.22031857336889565</v>
      </c>
      <c r="J53" s="52">
        <v>0.2540115439166335</v>
      </c>
      <c r="K53" s="52">
        <v>0.27014115747672074</v>
      </c>
      <c r="L53" s="83">
        <v>0.30956910173471186</v>
      </c>
      <c r="M53" s="83">
        <v>0.33</v>
      </c>
      <c r="N53" s="83">
        <v>0.37</v>
      </c>
      <c r="O53" s="60">
        <v>0.40580912930989915</v>
      </c>
      <c r="P53" s="112">
        <v>0.41155385626381502</v>
      </c>
      <c r="Q53" s="112">
        <v>0.43</v>
      </c>
      <c r="R53" s="34"/>
      <c r="S53" s="34"/>
      <c r="T53" s="39" t="s">
        <v>57</v>
      </c>
      <c r="U53" s="40">
        <v>16739</v>
      </c>
      <c r="V53" s="41">
        <v>0.17724653123251446</v>
      </c>
      <c r="W53" s="41">
        <v>1.3919259109260507E-2</v>
      </c>
      <c r="X53" s="52">
        <v>1.1290729492061086E-2</v>
      </c>
      <c r="Y53" s="52">
        <v>6.5115847335167065E-3</v>
      </c>
      <c r="Z53" s="52">
        <v>1.135046880154289E-2</v>
      </c>
      <c r="AA53" s="52">
        <v>3.3692970547737844E-2</v>
      </c>
      <c r="AB53" s="52">
        <v>1.6129613560087241E-2</v>
      </c>
      <c r="AC53" s="83">
        <v>3.9427944257991121E-2</v>
      </c>
      <c r="AD53" s="64">
        <v>2.0430898265288155E-2</v>
      </c>
      <c r="AE53" s="53">
        <v>3.999999999999998E-2</v>
      </c>
      <c r="AF53" s="84">
        <v>3.5809129309899157E-2</v>
      </c>
      <c r="AG53" s="84">
        <v>5.7447269539158685E-3</v>
      </c>
      <c r="AH53" s="84">
        <v>1.8446143736184972E-2</v>
      </c>
      <c r="AI53" s="34"/>
      <c r="AJ53" s="34"/>
      <c r="AK53" s="39" t="s">
        <v>57</v>
      </c>
      <c r="AL53" s="40">
        <v>16739</v>
      </c>
      <c r="AM53" s="53">
        <v>0.17724653123251446</v>
      </c>
      <c r="AN53" s="53">
        <v>7.8530502190765183E-2</v>
      </c>
      <c r="AO53" s="53">
        <v>5.9062500000000011E-2</v>
      </c>
      <c r="AP53" s="53">
        <v>3.2162879905576848E-2</v>
      </c>
      <c r="AQ53" s="53">
        <v>5.431675242995998E-2</v>
      </c>
      <c r="AR53" s="53">
        <v>0.15292841648590025</v>
      </c>
      <c r="AS53" s="53">
        <v>6.3499529633113741E-2</v>
      </c>
      <c r="AT53" s="53">
        <v>0.14595311808934114</v>
      </c>
      <c r="AU53" s="64">
        <v>6.5997860092628383E-2</v>
      </c>
      <c r="AV53" s="53">
        <v>-4.9058809976000213E-2</v>
      </c>
      <c r="AW53" s="84">
        <v>0.29316581001332576</v>
      </c>
    </row>
    <row r="54" spans="3:51" ht="15.75">
      <c r="C54" s="39" t="s">
        <v>58</v>
      </c>
      <c r="D54" s="40">
        <v>4621</v>
      </c>
      <c r="E54" s="41">
        <v>0.17375982549060537</v>
      </c>
      <c r="F54" s="52">
        <v>0.18176619353936302</v>
      </c>
      <c r="G54" s="52">
        <v>0.19150366819325745</v>
      </c>
      <c r="H54" s="52">
        <v>0.20210669614972029</v>
      </c>
      <c r="I54" s="52">
        <v>0.21768665559595141</v>
      </c>
      <c r="J54" s="52">
        <v>0.22807329522677217</v>
      </c>
      <c r="K54" s="52">
        <v>0.23889271150887711</v>
      </c>
      <c r="L54" s="83">
        <v>0.26118070905001328</v>
      </c>
      <c r="M54" s="83">
        <v>0.28000000000000003</v>
      </c>
      <c r="N54" s="83">
        <v>0.29407173454761232</v>
      </c>
      <c r="O54" s="60">
        <v>0.34319188446836874</v>
      </c>
      <c r="P54" s="112">
        <v>0.35252109932914955</v>
      </c>
      <c r="Q54" s="112">
        <v>0.36</v>
      </c>
      <c r="R54" s="34"/>
      <c r="S54" s="34"/>
      <c r="T54" s="39" t="s">
        <v>58</v>
      </c>
      <c r="U54" s="40">
        <v>4621</v>
      </c>
      <c r="V54" s="41">
        <v>0.17375982549060537</v>
      </c>
      <c r="W54" s="41">
        <v>8.0063680487576505E-3</v>
      </c>
      <c r="X54" s="52">
        <v>9.7374746538944346E-3</v>
      </c>
      <c r="Y54" s="52">
        <v>1.060302795646284E-2</v>
      </c>
      <c r="Z54" s="52">
        <v>1.5579959446231112E-2</v>
      </c>
      <c r="AA54" s="52">
        <v>1.038663963082076E-2</v>
      </c>
      <c r="AB54" s="52">
        <v>1.0819416282104949E-2</v>
      </c>
      <c r="AC54" s="83">
        <v>2.2287997541136167E-2</v>
      </c>
      <c r="AD54" s="64">
        <v>1.8819290949986744E-2</v>
      </c>
      <c r="AE54" s="53">
        <v>1.4071734547612291E-2</v>
      </c>
      <c r="AF54" s="84">
        <v>4.9120149920756417E-2</v>
      </c>
      <c r="AG54" s="84">
        <v>9.3292148607808101E-3</v>
      </c>
      <c r="AH54" s="84">
        <v>7.4789006708504413E-3</v>
      </c>
      <c r="AI54" s="34"/>
      <c r="AJ54" s="34"/>
      <c r="AK54" s="39" t="s">
        <v>58</v>
      </c>
      <c r="AL54" s="40">
        <v>4621</v>
      </c>
      <c r="AM54" s="53">
        <v>0.17375982549060537</v>
      </c>
      <c r="AN54" s="53">
        <v>4.6077210460772067E-2</v>
      </c>
      <c r="AO54" s="53">
        <v>5.3571428571428499E-2</v>
      </c>
      <c r="AP54" s="53">
        <v>5.5367231638418071E-2</v>
      </c>
      <c r="AQ54" s="53">
        <v>7.7087794432548165E-2</v>
      </c>
      <c r="AR54" s="53">
        <v>4.7713717693837053E-2</v>
      </c>
      <c r="AS54" s="53">
        <v>4.7438330170778024E-2</v>
      </c>
      <c r="AT54" s="53">
        <v>9.3297101449275305E-2</v>
      </c>
      <c r="AU54" s="64">
        <v>7.2054674399337257E-2</v>
      </c>
      <c r="AV54" s="53">
        <v>5.0256194812901035E-2</v>
      </c>
      <c r="AW54" s="84">
        <v>0.16703458425312723</v>
      </c>
    </row>
    <row r="55" spans="3:51" ht="15.75">
      <c r="C55" s="39" t="s">
        <v>59</v>
      </c>
      <c r="D55" s="40">
        <v>14130</v>
      </c>
      <c r="E55" s="41">
        <v>0.19299067083663338</v>
      </c>
      <c r="F55" s="52">
        <v>0.2074985870528086</v>
      </c>
      <c r="G55" s="52">
        <v>0.25165926860838589</v>
      </c>
      <c r="H55" s="52">
        <v>0.27876430231958155</v>
      </c>
      <c r="I55" s="52">
        <v>0.29468762499587142</v>
      </c>
      <c r="J55" s="52">
        <v>0.31358330123840206</v>
      </c>
      <c r="K55" s="52">
        <v>0.33354053232601871</v>
      </c>
      <c r="L55" s="83">
        <v>0.35739013117895069</v>
      </c>
      <c r="M55" s="83">
        <v>0.38</v>
      </c>
      <c r="N55" s="83">
        <v>0.38385823198309477</v>
      </c>
      <c r="O55" s="60">
        <v>0.49624150491619845</v>
      </c>
      <c r="P55" s="112">
        <v>0.49879688605803257</v>
      </c>
      <c r="Q55" s="112">
        <v>0.51</v>
      </c>
      <c r="R55" s="34"/>
      <c r="S55" s="34"/>
      <c r="T55" s="39" t="s">
        <v>59</v>
      </c>
      <c r="U55" s="40">
        <v>14130</v>
      </c>
      <c r="V55" s="41">
        <v>0.19299067083663338</v>
      </c>
      <c r="W55" s="41">
        <v>1.4507916216175226E-2</v>
      </c>
      <c r="X55" s="52">
        <v>4.4160681555577286E-2</v>
      </c>
      <c r="Y55" s="52">
        <v>2.7105033711195659E-2</v>
      </c>
      <c r="Z55" s="52">
        <v>1.5923322676289875E-2</v>
      </c>
      <c r="AA55" s="52">
        <v>1.8895676242530635E-2</v>
      </c>
      <c r="AB55" s="52">
        <v>1.9957231087616656E-2</v>
      </c>
      <c r="AC55" s="83">
        <v>2.3849598852931975E-2</v>
      </c>
      <c r="AD55" s="64">
        <v>2.2609868821049317E-2</v>
      </c>
      <c r="AE55" s="53">
        <v>3.858231983094762E-3</v>
      </c>
      <c r="AF55" s="84">
        <v>0.11238327293310368</v>
      </c>
      <c r="AG55" s="84">
        <v>2.5553811418341232E-3</v>
      </c>
      <c r="AH55" s="84">
        <v>1.1203113941967435E-2</v>
      </c>
      <c r="AI55" s="34"/>
      <c r="AJ55" s="34"/>
      <c r="AK55" s="39" t="s">
        <v>59</v>
      </c>
      <c r="AL55" s="40">
        <v>14130</v>
      </c>
      <c r="AM55" s="53">
        <v>0.19299067083663338</v>
      </c>
      <c r="AN55" s="53">
        <v>7.5174184085075174E-2</v>
      </c>
      <c r="AO55" s="53">
        <v>0.2128240109140519</v>
      </c>
      <c r="AP55" s="53">
        <v>0.10770528683914507</v>
      </c>
      <c r="AQ55" s="53">
        <v>5.7121096725057094E-2</v>
      </c>
      <c r="AR55" s="53">
        <v>6.4121037463976863E-2</v>
      </c>
      <c r="AS55" s="53">
        <v>6.3642518618821947E-2</v>
      </c>
      <c r="AT55" s="53">
        <v>7.1504349671122486E-2</v>
      </c>
      <c r="AU55" s="64">
        <v>6.3263830891089182E-2</v>
      </c>
      <c r="AV55" s="53">
        <v>1.015324206077569E-2</v>
      </c>
      <c r="AW55" s="84">
        <v>0.29277286135693209</v>
      </c>
    </row>
    <row r="56" spans="3:51" ht="15.75">
      <c r="C56" s="42" t="s">
        <v>60</v>
      </c>
      <c r="D56" s="43">
        <v>1263</v>
      </c>
      <c r="E56" s="44">
        <v>6.5714815278425362E-2</v>
      </c>
      <c r="F56" s="54">
        <v>6.6506560040816023E-2</v>
      </c>
      <c r="G56" s="54">
        <v>6.809004956559736E-2</v>
      </c>
      <c r="H56" s="54">
        <v>7.6799241951894692E-2</v>
      </c>
      <c r="I56" s="54">
        <v>8.7091923862973361E-2</v>
      </c>
      <c r="J56" s="54">
        <v>0.10213507434839604</v>
      </c>
      <c r="K56" s="54">
        <v>0.10688554292274004</v>
      </c>
      <c r="L56" s="85">
        <v>0.11796996959620937</v>
      </c>
      <c r="M56" s="85">
        <v>0.14000000000000001</v>
      </c>
      <c r="N56" s="85">
        <v>0.15993244200291473</v>
      </c>
      <c r="O56" s="61">
        <v>0.18526827439941607</v>
      </c>
      <c r="P56" s="114">
        <v>0.18527315914489312</v>
      </c>
      <c r="Q56" s="114">
        <v>0.2</v>
      </c>
      <c r="R56" s="34"/>
      <c r="S56" s="34"/>
      <c r="T56" s="42" t="s">
        <v>60</v>
      </c>
      <c r="U56" s="43">
        <v>1263</v>
      </c>
      <c r="V56" s="44">
        <v>6.5714815278425362E-2</v>
      </c>
      <c r="W56" s="44">
        <v>7.9174476239066149E-4</v>
      </c>
      <c r="X56" s="54">
        <v>1.5834895247813369E-3</v>
      </c>
      <c r="Y56" s="54">
        <v>8.7091923862973319E-3</v>
      </c>
      <c r="Z56" s="54">
        <v>1.0292681911078669E-2</v>
      </c>
      <c r="AA56" s="54">
        <v>1.5043150485422679E-2</v>
      </c>
      <c r="AB56" s="54">
        <v>4.7504685743439967E-3</v>
      </c>
      <c r="AC56" s="85">
        <v>1.108442667346933E-2</v>
      </c>
      <c r="AD56" s="65">
        <v>2.2030030403790646E-2</v>
      </c>
      <c r="AE56" s="55">
        <v>1.9932442002914719E-2</v>
      </c>
      <c r="AF56" s="86">
        <v>2.5335832396501334E-2</v>
      </c>
      <c r="AG56" s="86">
        <v>4.8847454770517551E-6</v>
      </c>
      <c r="AH56" s="86">
        <v>1.4726840855106893E-2</v>
      </c>
      <c r="AI56" s="34"/>
      <c r="AJ56" s="34"/>
      <c r="AK56" s="42" t="s">
        <v>60</v>
      </c>
      <c r="AL56" s="43">
        <v>1263</v>
      </c>
      <c r="AM56" s="55">
        <v>6.5714815278425362E-2</v>
      </c>
      <c r="AN56" s="55">
        <v>1.2048192771084253E-2</v>
      </c>
      <c r="AO56" s="55">
        <v>2.3809523809523853E-2</v>
      </c>
      <c r="AP56" s="55">
        <v>0.12790697674418597</v>
      </c>
      <c r="AQ56" s="55">
        <v>0.13402061855670103</v>
      </c>
      <c r="AR56" s="55">
        <v>0.17272727272727281</v>
      </c>
      <c r="AS56" s="55">
        <v>4.6511627906976695E-2</v>
      </c>
      <c r="AT56" s="55">
        <v>0.10370370370370365</v>
      </c>
      <c r="AU56" s="65">
        <v>0.18674269798657742</v>
      </c>
      <c r="AV56" s="55">
        <v>0.14237458573510511</v>
      </c>
      <c r="AW56" s="86">
        <v>0.15841584158415836</v>
      </c>
    </row>
    <row r="57" spans="3:51">
      <c r="C57" s="45" t="s">
        <v>103</v>
      </c>
      <c r="D57" s="34"/>
      <c r="E57" s="34"/>
      <c r="F57" s="34"/>
      <c r="G57" s="34"/>
      <c r="H57" s="34"/>
      <c r="I57" s="34"/>
      <c r="J57" s="34"/>
      <c r="K57" s="34"/>
      <c r="L57" s="34"/>
      <c r="M57" s="34"/>
      <c r="N57" s="34"/>
      <c r="O57" s="34"/>
      <c r="R57" s="34"/>
      <c r="S57" s="34"/>
      <c r="T57" s="45" t="s">
        <v>103</v>
      </c>
      <c r="U57" s="34"/>
      <c r="V57" s="34"/>
      <c r="W57" s="34"/>
      <c r="X57" s="34"/>
      <c r="Y57" s="34"/>
      <c r="Z57" s="34"/>
      <c r="AA57" s="34"/>
      <c r="AB57" s="34"/>
      <c r="AC57" s="34"/>
      <c r="AD57" s="34"/>
      <c r="AE57" s="34"/>
      <c r="AF57" s="34"/>
      <c r="AI57" s="34"/>
      <c r="AJ57" s="34"/>
      <c r="AK57" s="45" t="s">
        <v>103</v>
      </c>
      <c r="AL57" s="34"/>
      <c r="AM57" s="34"/>
      <c r="AN57" s="34"/>
      <c r="AO57" s="34"/>
      <c r="AP57" s="34"/>
      <c r="AQ57" s="34"/>
      <c r="AR57" s="34"/>
      <c r="AS57" s="34"/>
      <c r="AT57" s="34"/>
      <c r="AU57" s="34"/>
      <c r="AV57" s="34"/>
      <c r="AW57" s="34"/>
    </row>
    <row r="58" spans="3:51" ht="62.25" customHeight="1">
      <c r="C58" s="278" t="s">
        <v>104</v>
      </c>
      <c r="D58" s="278"/>
      <c r="E58" s="278"/>
      <c r="F58" s="278"/>
      <c r="G58" s="278"/>
      <c r="H58" s="278"/>
      <c r="I58" s="278"/>
      <c r="J58" s="278"/>
      <c r="K58" s="278"/>
      <c r="L58" s="278"/>
      <c r="M58" s="278"/>
      <c r="N58" s="278"/>
      <c r="O58" s="278"/>
      <c r="P58" s="278"/>
      <c r="Q58" s="278"/>
      <c r="R58" s="278"/>
      <c r="S58" s="62"/>
      <c r="T58" s="278" t="s">
        <v>104</v>
      </c>
      <c r="U58" s="278"/>
      <c r="V58" s="278"/>
      <c r="W58" s="278"/>
      <c r="X58" s="278"/>
      <c r="Y58" s="278"/>
      <c r="Z58" s="278"/>
      <c r="AA58" s="278"/>
      <c r="AB58" s="278"/>
      <c r="AC58" s="278"/>
      <c r="AD58" s="278"/>
      <c r="AE58" s="278"/>
      <c r="AF58" s="278"/>
      <c r="AG58" s="278"/>
      <c r="AH58" s="278"/>
      <c r="AI58" s="278"/>
      <c r="AJ58" s="62"/>
      <c r="AK58" s="278" t="s">
        <v>104</v>
      </c>
      <c r="AL58" s="278"/>
      <c r="AM58" s="278"/>
      <c r="AN58" s="278"/>
      <c r="AO58" s="278"/>
      <c r="AP58" s="278"/>
      <c r="AQ58" s="278"/>
      <c r="AR58" s="278"/>
      <c r="AS58" s="278"/>
      <c r="AT58" s="278"/>
      <c r="AU58" s="278"/>
      <c r="AV58" s="62"/>
      <c r="AW58" s="62"/>
    </row>
    <row r="59" spans="3:51" ht="45.75" customHeight="1">
      <c r="C59" s="278" t="s">
        <v>105</v>
      </c>
      <c r="D59" s="278"/>
      <c r="E59" s="278"/>
      <c r="F59" s="278"/>
      <c r="G59" s="278"/>
      <c r="H59" s="278"/>
      <c r="I59" s="278"/>
      <c r="J59" s="278"/>
      <c r="K59" s="278"/>
      <c r="L59" s="278"/>
      <c r="M59" s="278"/>
      <c r="N59" s="278"/>
      <c r="O59" s="278"/>
      <c r="P59" s="278"/>
      <c r="Q59" s="278"/>
      <c r="R59" s="278"/>
      <c r="S59" s="62"/>
      <c r="T59" s="278" t="s">
        <v>105</v>
      </c>
      <c r="U59" s="278"/>
      <c r="V59" s="278"/>
      <c r="W59" s="278"/>
      <c r="X59" s="278"/>
      <c r="Y59" s="278"/>
      <c r="Z59" s="278"/>
      <c r="AA59" s="278"/>
      <c r="AB59" s="278"/>
      <c r="AC59" s="278"/>
      <c r="AD59" s="278"/>
      <c r="AE59" s="278"/>
      <c r="AF59" s="278"/>
      <c r="AG59" s="278"/>
      <c r="AH59" s="278"/>
      <c r="AI59" s="278"/>
      <c r="AJ59" s="62"/>
      <c r="AK59" s="278" t="s">
        <v>105</v>
      </c>
      <c r="AL59" s="278"/>
      <c r="AM59" s="278"/>
      <c r="AN59" s="278"/>
      <c r="AO59" s="278"/>
      <c r="AP59" s="278"/>
      <c r="AQ59" s="278"/>
      <c r="AR59" s="278"/>
      <c r="AS59" s="278"/>
      <c r="AT59" s="278"/>
      <c r="AU59" s="278"/>
      <c r="AV59" s="62"/>
      <c r="AW59" s="62"/>
    </row>
    <row r="60" spans="3:51" s="252" customFormat="1" ht="21">
      <c r="C60" s="250" t="s">
        <v>106</v>
      </c>
      <c r="T60" s="250" t="s">
        <v>107</v>
      </c>
      <c r="AK60" s="250" t="s">
        <v>107</v>
      </c>
    </row>
    <row r="61" spans="3:51">
      <c r="C61" s="34"/>
      <c r="D61" s="35" t="s">
        <v>95</v>
      </c>
      <c r="E61" s="35"/>
      <c r="F61" s="34"/>
      <c r="G61" s="34"/>
      <c r="H61" s="34"/>
      <c r="I61" s="34"/>
      <c r="J61" s="34"/>
      <c r="K61" s="34"/>
      <c r="L61" s="34"/>
      <c r="M61" s="66"/>
      <c r="N61" s="67"/>
      <c r="O61" s="67"/>
      <c r="P61" s="67"/>
      <c r="Q61" s="67"/>
      <c r="R61" s="34"/>
      <c r="S61" s="34"/>
      <c r="T61" s="34"/>
      <c r="U61" s="35" t="s">
        <v>96</v>
      </c>
      <c r="V61" s="34"/>
      <c r="W61" s="34"/>
      <c r="X61" s="34"/>
      <c r="Y61" s="34"/>
      <c r="Z61" s="34"/>
      <c r="AA61" s="34"/>
      <c r="AB61" s="34"/>
      <c r="AC61" s="34"/>
      <c r="AD61" s="34"/>
      <c r="AE61" s="34"/>
      <c r="AF61" s="34"/>
      <c r="AI61" s="34"/>
      <c r="AJ61" s="34"/>
      <c r="AK61" s="34"/>
      <c r="AL61" s="35" t="s">
        <v>97</v>
      </c>
      <c r="AM61" s="34"/>
      <c r="AN61" s="34"/>
      <c r="AO61" s="34"/>
      <c r="AP61" s="34"/>
      <c r="AQ61" s="34"/>
      <c r="AR61" s="34"/>
      <c r="AS61" s="34"/>
      <c r="AT61" s="34"/>
      <c r="AU61" s="34"/>
      <c r="AV61" s="34"/>
      <c r="AW61" s="34"/>
    </row>
    <row r="62" spans="3:51" ht="75">
      <c r="C62" s="34"/>
      <c r="D62" s="36" t="s">
        <v>108</v>
      </c>
      <c r="E62" s="46">
        <v>41061</v>
      </c>
      <c r="F62" s="46">
        <v>41091</v>
      </c>
      <c r="G62" s="46">
        <v>41122</v>
      </c>
      <c r="H62" s="46">
        <v>41153</v>
      </c>
      <c r="I62" s="46">
        <v>41183</v>
      </c>
      <c r="J62" s="46">
        <v>41214</v>
      </c>
      <c r="K62" s="46">
        <v>41244</v>
      </c>
      <c r="L62" s="87">
        <v>41275</v>
      </c>
      <c r="M62" s="47">
        <v>41306</v>
      </c>
      <c r="N62" s="47">
        <v>41334</v>
      </c>
      <c r="O62" s="47">
        <v>41365</v>
      </c>
      <c r="P62" s="47">
        <v>41395</v>
      </c>
      <c r="Q62" s="47">
        <v>41426</v>
      </c>
      <c r="R62" s="88"/>
      <c r="S62" s="34"/>
      <c r="T62" s="34"/>
      <c r="U62" s="36" t="s">
        <v>108</v>
      </c>
      <c r="V62" s="48" t="s">
        <v>100</v>
      </c>
      <c r="W62" s="46">
        <v>41091</v>
      </c>
      <c r="X62" s="46">
        <v>41122</v>
      </c>
      <c r="Y62" s="46">
        <v>41153</v>
      </c>
      <c r="Z62" s="46">
        <v>41183</v>
      </c>
      <c r="AA62" s="46">
        <v>41214</v>
      </c>
      <c r="AB62" s="46">
        <v>41244</v>
      </c>
      <c r="AC62" s="46">
        <v>41275</v>
      </c>
      <c r="AD62" s="47">
        <v>41306</v>
      </c>
      <c r="AE62" s="47">
        <v>41334</v>
      </c>
      <c r="AF62" s="47">
        <v>41365</v>
      </c>
      <c r="AG62" s="47">
        <v>41395</v>
      </c>
      <c r="AH62" s="47">
        <v>41426</v>
      </c>
      <c r="AI62" s="34"/>
      <c r="AJ62" s="34"/>
      <c r="AK62" s="34"/>
      <c r="AL62" s="36" t="s">
        <v>108</v>
      </c>
      <c r="AM62" s="48" t="s">
        <v>100</v>
      </c>
      <c r="AN62" s="48">
        <v>41091</v>
      </c>
      <c r="AO62" s="48">
        <v>41122</v>
      </c>
      <c r="AP62" s="48">
        <v>41153</v>
      </c>
      <c r="AQ62" s="48">
        <v>41183</v>
      </c>
      <c r="AR62" s="48">
        <v>41214</v>
      </c>
      <c r="AS62" s="48">
        <v>41244</v>
      </c>
      <c r="AT62" s="48">
        <v>41275</v>
      </c>
      <c r="AU62" s="48">
        <v>41306</v>
      </c>
      <c r="AV62" s="48">
        <v>41334</v>
      </c>
      <c r="AW62" s="48">
        <v>41365</v>
      </c>
      <c r="AX62" s="48">
        <v>41395</v>
      </c>
      <c r="AY62" s="48">
        <v>41426</v>
      </c>
    </row>
    <row r="63" spans="3:51" ht="15.75">
      <c r="C63" s="69" t="s">
        <v>101</v>
      </c>
      <c r="D63" s="70">
        <v>82644.600000000006</v>
      </c>
      <c r="E63" s="118">
        <f t="shared" ref="E63:M63" si="2">AVERAGE(E65:E115)</f>
        <v>0.17023860142973365</v>
      </c>
      <c r="F63" s="118">
        <f t="shared" si="2"/>
        <v>0.17918542443254123</v>
      </c>
      <c r="G63" s="118">
        <f t="shared" si="2"/>
        <v>0.19460503796815451</v>
      </c>
      <c r="H63" s="118">
        <f t="shared" si="2"/>
        <v>0.21102669178122735</v>
      </c>
      <c r="I63" s="118">
        <f t="shared" si="2"/>
        <v>0.22551617706935825</v>
      </c>
      <c r="J63" s="118">
        <f t="shared" si="2"/>
        <v>0.24491385457941597</v>
      </c>
      <c r="K63" s="118">
        <f t="shared" si="2"/>
        <v>0.26762338677911307</v>
      </c>
      <c r="L63" s="118">
        <f t="shared" si="2"/>
        <v>0.29321667483408043</v>
      </c>
      <c r="M63" s="118">
        <f t="shared" si="2"/>
        <v>0.32573973341529278</v>
      </c>
      <c r="N63" s="71">
        <f>AVERAGE(N65:N115)</f>
        <v>0.36061950351671351</v>
      </c>
      <c r="O63" s="118">
        <f t="shared" ref="O63:Q63" si="3">AVERAGE(O65:O115)</f>
        <v>0.39549927361813425</v>
      </c>
      <c r="P63" s="118">
        <f t="shared" si="3"/>
        <v>0.41313529183250802</v>
      </c>
      <c r="Q63" s="118">
        <f t="shared" si="3"/>
        <v>0.42599734042553195</v>
      </c>
      <c r="R63" s="90"/>
      <c r="S63" s="89"/>
      <c r="T63" s="69" t="s">
        <v>101</v>
      </c>
      <c r="U63" s="70">
        <v>82644.600000000006</v>
      </c>
      <c r="V63" s="71">
        <v>0.17023860142973365</v>
      </c>
      <c r="W63" s="71">
        <v>8.9468230028076148E-3</v>
      </c>
      <c r="X63" s="71">
        <v>1.5419613535613273E-2</v>
      </c>
      <c r="Y63" s="71">
        <v>1.6421653813072735E-2</v>
      </c>
      <c r="Z63" s="71">
        <v>1.4489485288130979E-2</v>
      </c>
      <c r="AA63" s="71">
        <v>1.9397677510057706E-2</v>
      </c>
      <c r="AB63" s="71">
        <v>2.2709532199697086E-2</v>
      </c>
      <c r="AC63" s="71">
        <v>2.5593288054967415E-2</v>
      </c>
      <c r="AD63" s="71">
        <v>3.8179501580126521E-2</v>
      </c>
      <c r="AE63" s="71">
        <f>AVERAGE(AE65:AE115)</f>
        <v>3.4879770101420793E-2</v>
      </c>
      <c r="AF63" s="118">
        <f t="shared" ref="AF63:AH63" si="4">AVERAGE(AF65:AF115)</f>
        <v>3.48797701014208E-2</v>
      </c>
      <c r="AG63" s="118">
        <f t="shared" si="4"/>
        <v>1.7636018214373838E-2</v>
      </c>
      <c r="AH63" s="118">
        <f t="shared" si="4"/>
        <v>1.2862048593023862E-2</v>
      </c>
      <c r="AI63" s="89"/>
      <c r="AJ63" s="89"/>
      <c r="AK63" s="69" t="s">
        <v>101</v>
      </c>
      <c r="AL63" s="70">
        <v>82644.600000000006</v>
      </c>
      <c r="AM63" s="71">
        <v>0.17023860142973365</v>
      </c>
      <c r="AN63" s="71">
        <v>5.0891313123773124E-2</v>
      </c>
      <c r="AO63" s="71">
        <v>9.4498933537772431E-2</v>
      </c>
      <c r="AP63" s="71">
        <v>9.172297848195983E-2</v>
      </c>
      <c r="AQ63" s="71">
        <v>8.6267588800018877E-2</v>
      </c>
      <c r="AR63" s="71">
        <v>9.5933032206580768E-2</v>
      </c>
      <c r="AS63" s="71">
        <v>0.1012814422772642</v>
      </c>
      <c r="AT63" s="71">
        <v>0.10459906520006329</v>
      </c>
      <c r="AU63" s="71">
        <v>3.8179501580126521E-2</v>
      </c>
      <c r="AV63" s="71" t="e">
        <v>#DIV/0!</v>
      </c>
      <c r="AW63" s="71">
        <v>0.39658252249334414</v>
      </c>
    </row>
    <row r="64" spans="3:51" ht="15.75">
      <c r="C64" s="72" t="s">
        <v>102</v>
      </c>
      <c r="D64" s="73"/>
      <c r="E64" s="74"/>
      <c r="F64" s="75">
        <v>739.40660833783136</v>
      </c>
      <c r="G64" s="75">
        <v>1274.3477928053449</v>
      </c>
      <c r="H64" s="75">
        <v>1357.1610107198796</v>
      </c>
      <c r="I64" s="75">
        <v>1197.4777158434633</v>
      </c>
      <c r="J64" s="75">
        <v>1603.1132987477165</v>
      </c>
      <c r="K64" s="75">
        <v>1876.8202048310868</v>
      </c>
      <c r="L64" s="75">
        <v>2115.1470539875554</v>
      </c>
      <c r="M64" s="75">
        <v>3155.3296362889373</v>
      </c>
      <c r="N64" s="75">
        <f>(N63-M63)*$D63</f>
        <v>2882.6246481238763</v>
      </c>
      <c r="O64" s="122">
        <f t="shared" ref="O64:Q64" si="5">(O63-N63)*$D63</f>
        <v>2882.6246481238763</v>
      </c>
      <c r="P64" s="122">
        <f t="shared" si="5"/>
        <v>1457.5216709196347</v>
      </c>
      <c r="Q64" s="122">
        <f t="shared" si="5"/>
        <v>1062.9788611510251</v>
      </c>
      <c r="R64" s="90"/>
      <c r="S64" s="89"/>
      <c r="T64" s="76"/>
      <c r="U64" s="77"/>
      <c r="V64" s="78"/>
      <c r="W64" s="79"/>
      <c r="X64" s="79"/>
      <c r="Y64" s="79"/>
      <c r="Z64" s="79"/>
      <c r="AA64" s="79"/>
      <c r="AB64" s="79"/>
      <c r="AC64" s="79"/>
      <c r="AD64" s="79"/>
      <c r="AE64" s="79"/>
      <c r="AF64" s="80"/>
      <c r="AG64" s="127"/>
      <c r="AH64" s="127"/>
      <c r="AI64" s="89"/>
      <c r="AJ64" s="89"/>
      <c r="AK64" s="76"/>
      <c r="AL64" s="77"/>
      <c r="AM64" s="78"/>
      <c r="AN64" s="79"/>
      <c r="AO64" s="79"/>
      <c r="AP64" s="79"/>
      <c r="AQ64" s="79"/>
      <c r="AR64" s="79"/>
      <c r="AS64" s="79"/>
      <c r="AT64" s="79"/>
      <c r="AU64" s="79"/>
      <c r="AV64" s="79"/>
      <c r="AW64" s="80"/>
    </row>
    <row r="65" spans="3:49" ht="15.75">
      <c r="C65" s="56" t="s">
        <v>10</v>
      </c>
      <c r="D65" s="49">
        <v>1710.4699999999998</v>
      </c>
      <c r="E65" s="100">
        <v>0.20637602530298693</v>
      </c>
      <c r="F65" s="100">
        <v>0.22333042964799152</v>
      </c>
      <c r="G65" s="100">
        <v>0.23560775693230518</v>
      </c>
      <c r="H65" s="100">
        <v>0.25840850760317341</v>
      </c>
      <c r="I65" s="100">
        <v>0.27360900805041893</v>
      </c>
      <c r="J65" s="100">
        <v>0.28647096996731897</v>
      </c>
      <c r="K65" s="100">
        <v>0.33441100983940092</v>
      </c>
      <c r="L65" s="100">
        <v>0.35019614491923279</v>
      </c>
      <c r="M65" s="100">
        <v>0.37533543412044645</v>
      </c>
      <c r="N65" s="100">
        <v>0.39608996357726245</v>
      </c>
      <c r="O65" s="111">
        <v>0.41684449303407839</v>
      </c>
      <c r="P65" s="111">
        <v>0.44</v>
      </c>
      <c r="Q65" s="111">
        <v>0.46</v>
      </c>
      <c r="R65" s="91"/>
      <c r="S65" s="34"/>
      <c r="T65" s="56" t="s">
        <v>10</v>
      </c>
      <c r="U65" s="49">
        <v>1710.4699999999998</v>
      </c>
      <c r="V65" s="38">
        <v>0.20637602530298693</v>
      </c>
      <c r="W65" s="38">
        <v>1.6954404345004587E-2</v>
      </c>
      <c r="X65" s="38">
        <v>1.227732728431366E-2</v>
      </c>
      <c r="Y65" s="38">
        <v>2.2800750670868231E-2</v>
      </c>
      <c r="Z65" s="38">
        <v>1.5200500447245524E-2</v>
      </c>
      <c r="AA65" s="38">
        <v>1.2861961916900033E-2</v>
      </c>
      <c r="AB65" s="38">
        <v>4.7940039872081952E-2</v>
      </c>
      <c r="AC65" s="38">
        <v>1.5785135079831869E-2</v>
      </c>
      <c r="AD65" s="38">
        <v>2.5139289201213666E-2</v>
      </c>
      <c r="AE65" s="100">
        <v>2.0754529456815995E-2</v>
      </c>
      <c r="AF65" s="111">
        <v>2.075452945681594E-2</v>
      </c>
      <c r="AG65" s="111">
        <v>2.3155506965921613E-2</v>
      </c>
      <c r="AH65" s="111">
        <v>2.0000000000000018E-2</v>
      </c>
      <c r="AI65" s="34"/>
      <c r="AJ65" s="34"/>
      <c r="AK65" s="56" t="s">
        <v>10</v>
      </c>
      <c r="AL65" s="49">
        <v>1710.4699999999998</v>
      </c>
      <c r="AM65" s="38">
        <v>0.20637602530298693</v>
      </c>
      <c r="AN65" s="38">
        <v>8.2152974504249271E-2</v>
      </c>
      <c r="AO65" s="38">
        <v>5.4973821989528757E-2</v>
      </c>
      <c r="AP65" s="38">
        <v>9.6774193548387039E-2</v>
      </c>
      <c r="AQ65" s="38">
        <v>5.8823529411764823E-2</v>
      </c>
      <c r="AR65" s="38">
        <v>4.7008547008547001E-2</v>
      </c>
      <c r="AS65" s="38">
        <v>0.16734693877551021</v>
      </c>
      <c r="AT65" s="38">
        <v>4.7202797202797228E-2</v>
      </c>
      <c r="AU65" s="38">
        <v>2.5139289201213666E-2</v>
      </c>
      <c r="AV65" s="63"/>
      <c r="AW65" s="59">
        <v>0.41684449303407839</v>
      </c>
    </row>
    <row r="66" spans="3:49" ht="15.75">
      <c r="C66" s="57" t="s">
        <v>11</v>
      </c>
      <c r="D66" s="40">
        <v>555.5</v>
      </c>
      <c r="E66" s="103">
        <v>7.5607560756075609E-2</v>
      </c>
      <c r="F66" s="103">
        <v>7.7407740774077402E-2</v>
      </c>
      <c r="G66" s="103">
        <v>7.9207920792079209E-2</v>
      </c>
      <c r="H66" s="103">
        <v>8.6408640864086408E-2</v>
      </c>
      <c r="I66" s="103">
        <v>0.10081008100810081</v>
      </c>
      <c r="J66" s="103">
        <v>0.11881188118811881</v>
      </c>
      <c r="K66" s="103">
        <v>0.15841584158415842</v>
      </c>
      <c r="L66" s="103">
        <v>0.19261926192619261</v>
      </c>
      <c r="M66" s="103">
        <v>0.19621962196219622</v>
      </c>
      <c r="N66" s="100">
        <v>0.20882088208820881</v>
      </c>
      <c r="O66" s="112">
        <v>0.22142214221422143</v>
      </c>
      <c r="P66" s="112">
        <v>0.23</v>
      </c>
      <c r="Q66" s="112">
        <v>0.24</v>
      </c>
      <c r="R66" s="91"/>
      <c r="S66" s="34"/>
      <c r="T66" s="57" t="s">
        <v>11</v>
      </c>
      <c r="U66" s="40">
        <v>555.5</v>
      </c>
      <c r="V66" s="41">
        <v>7.5607560756075609E-2</v>
      </c>
      <c r="W66" s="41">
        <v>1.8001800180017929E-3</v>
      </c>
      <c r="X66" s="41">
        <v>1.8001800180018068E-3</v>
      </c>
      <c r="Y66" s="41">
        <v>7.2007200720071995E-3</v>
      </c>
      <c r="Z66" s="41">
        <v>1.4401440144014399E-2</v>
      </c>
      <c r="AA66" s="41">
        <v>1.8001800180017999E-2</v>
      </c>
      <c r="AB66" s="41">
        <v>3.9603960396039611E-2</v>
      </c>
      <c r="AC66" s="41">
        <v>3.4203420342034191E-2</v>
      </c>
      <c r="AD66" s="41">
        <v>3.6003600360036137E-3</v>
      </c>
      <c r="AE66" s="100">
        <v>1.2601260126012592E-2</v>
      </c>
      <c r="AF66" s="112">
        <v>1.260126012601262E-2</v>
      </c>
      <c r="AG66" s="111">
        <v>8.5778577857785754E-3</v>
      </c>
      <c r="AH66" s="111">
        <v>9.9999999999999811E-3</v>
      </c>
      <c r="AI66" s="34"/>
      <c r="AJ66" s="34"/>
      <c r="AK66" s="57" t="s">
        <v>11</v>
      </c>
      <c r="AL66" s="40">
        <v>555.5</v>
      </c>
      <c r="AM66" s="41">
        <v>7.5607560756075609E-2</v>
      </c>
      <c r="AN66" s="41">
        <v>2.3809523809523715E-2</v>
      </c>
      <c r="AO66" s="41">
        <v>2.3255813953488459E-2</v>
      </c>
      <c r="AP66" s="41">
        <v>9.0909090909090898E-2</v>
      </c>
      <c r="AQ66" s="41">
        <v>0.16666666666666663</v>
      </c>
      <c r="AR66" s="41">
        <v>0.17857142857142855</v>
      </c>
      <c r="AS66" s="41">
        <v>0.33333333333333343</v>
      </c>
      <c r="AT66" s="41">
        <v>0.21590909090909083</v>
      </c>
      <c r="AU66" s="41">
        <v>3.6003600360036137E-3</v>
      </c>
      <c r="AV66" s="64"/>
      <c r="AW66" s="60">
        <v>0.22142214221422143</v>
      </c>
    </row>
    <row r="67" spans="3:49" ht="15.75">
      <c r="C67" s="57" t="s">
        <v>12</v>
      </c>
      <c r="D67" s="40">
        <v>687.83</v>
      </c>
      <c r="E67" s="103">
        <v>0.26605411220795833</v>
      </c>
      <c r="F67" s="103">
        <v>0.26605411220795833</v>
      </c>
      <c r="G67" s="103">
        <v>0.27041565503103965</v>
      </c>
      <c r="H67" s="103">
        <v>0.28059258828489597</v>
      </c>
      <c r="I67" s="103">
        <v>0.2835002835002835</v>
      </c>
      <c r="J67" s="103">
        <v>0.28495413110797724</v>
      </c>
      <c r="K67" s="103">
        <v>0.2893156739310585</v>
      </c>
      <c r="L67" s="103">
        <v>0.31548493086954621</v>
      </c>
      <c r="M67" s="103">
        <v>0.35</v>
      </c>
      <c r="N67" s="100">
        <v>0.36327326519634207</v>
      </c>
      <c r="O67" s="112">
        <v>0.37654653039268421</v>
      </c>
      <c r="P67" s="112">
        <v>0.4</v>
      </c>
      <c r="Q67" s="112">
        <v>0.41</v>
      </c>
      <c r="R67" s="91"/>
      <c r="S67" s="34"/>
      <c r="T67" s="57" t="s">
        <v>12</v>
      </c>
      <c r="U67" s="40">
        <v>687.83</v>
      </c>
      <c r="V67" s="41">
        <v>0.26605411220795833</v>
      </c>
      <c r="W67" s="41">
        <v>0</v>
      </c>
      <c r="X67" s="41">
        <v>4.3615428230813214E-3</v>
      </c>
      <c r="Y67" s="41">
        <v>1.0176933253856324E-2</v>
      </c>
      <c r="Z67" s="41">
        <v>2.9076952153875291E-3</v>
      </c>
      <c r="AA67" s="41">
        <v>1.4538476076937368E-3</v>
      </c>
      <c r="AB67" s="41">
        <v>4.3615428230812658E-3</v>
      </c>
      <c r="AC67" s="41">
        <v>2.6169256938487706E-2</v>
      </c>
      <c r="AD67" s="41">
        <v>3.4515069130453768E-2</v>
      </c>
      <c r="AE67" s="100">
        <v>1.3273265196342088E-2</v>
      </c>
      <c r="AF67" s="112">
        <v>1.3273265196342143E-2</v>
      </c>
      <c r="AG67" s="111">
        <v>2.3453469607315813E-2</v>
      </c>
      <c r="AH67" s="111">
        <v>9.9999999999999534E-3</v>
      </c>
      <c r="AI67" s="34"/>
      <c r="AJ67" s="34"/>
      <c r="AK67" s="57" t="s">
        <v>12</v>
      </c>
      <c r="AL67" s="40">
        <v>687.83</v>
      </c>
      <c r="AM67" s="41">
        <v>0.26605411220795833</v>
      </c>
      <c r="AN67" s="41">
        <v>0</v>
      </c>
      <c r="AO67" s="41">
        <v>1.6393442622950959E-2</v>
      </c>
      <c r="AP67" s="41">
        <v>3.7634408602150511E-2</v>
      </c>
      <c r="AQ67" s="41">
        <v>1.0362694300518156E-2</v>
      </c>
      <c r="AR67" s="41">
        <v>5.1282051282050406E-3</v>
      </c>
      <c r="AS67" s="41">
        <v>1.5306122448979527E-2</v>
      </c>
      <c r="AT67" s="41">
        <v>9.0452261306532666E-2</v>
      </c>
      <c r="AU67" s="41">
        <v>0.11049241818472588</v>
      </c>
      <c r="AV67" s="64"/>
      <c r="AW67" s="60">
        <v>0.37654653039268421</v>
      </c>
    </row>
    <row r="68" spans="3:49" ht="15.75">
      <c r="C68" s="57" t="s">
        <v>13</v>
      </c>
      <c r="D68" s="40">
        <v>1434.5</v>
      </c>
      <c r="E68" s="103">
        <v>0.19937260369466714</v>
      </c>
      <c r="F68" s="103">
        <v>0.2265597769257581</v>
      </c>
      <c r="G68" s="103">
        <v>0.26490066225165565</v>
      </c>
      <c r="H68" s="103">
        <v>0.28999651446497038</v>
      </c>
      <c r="I68" s="103">
        <v>0.31090972464273264</v>
      </c>
      <c r="J68" s="103">
        <v>0.33042872080864411</v>
      </c>
      <c r="K68" s="103">
        <v>0.37434646218194495</v>
      </c>
      <c r="L68" s="103">
        <v>0.40223074241896128</v>
      </c>
      <c r="M68" s="103">
        <v>0.4538166608574416</v>
      </c>
      <c r="N68" s="100">
        <v>0.4688044614848379</v>
      </c>
      <c r="O68" s="112">
        <v>0.48379226211223425</v>
      </c>
      <c r="P68" s="112">
        <v>0.49</v>
      </c>
      <c r="Q68" s="112">
        <v>0.51</v>
      </c>
      <c r="R68" s="91"/>
      <c r="S68" s="34"/>
      <c r="T68" s="57" t="s">
        <v>13</v>
      </c>
      <c r="U68" s="40">
        <v>1434.5</v>
      </c>
      <c r="V68" s="41">
        <v>0.19937260369466714</v>
      </c>
      <c r="W68" s="41">
        <v>2.7187173231090961E-2</v>
      </c>
      <c r="X68" s="41">
        <v>3.834088532589755E-2</v>
      </c>
      <c r="Y68" s="41">
        <v>2.5095852213314729E-2</v>
      </c>
      <c r="Z68" s="41">
        <v>2.0913210177762265E-2</v>
      </c>
      <c r="AA68" s="41">
        <v>1.9518996165911462E-2</v>
      </c>
      <c r="AB68" s="41">
        <v>4.3917741373300845E-2</v>
      </c>
      <c r="AC68" s="41">
        <v>2.7884280237016335E-2</v>
      </c>
      <c r="AD68" s="41">
        <v>5.1585918438480316E-2</v>
      </c>
      <c r="AE68" s="100">
        <v>1.4987800627396297E-2</v>
      </c>
      <c r="AF68" s="112">
        <v>1.4987800627396353E-2</v>
      </c>
      <c r="AG68" s="111">
        <v>6.2077378877657408E-3</v>
      </c>
      <c r="AH68" s="111">
        <v>2.0000000000000018E-2</v>
      </c>
      <c r="AI68" s="34"/>
      <c r="AJ68" s="34"/>
      <c r="AK68" s="57" t="s">
        <v>13</v>
      </c>
      <c r="AL68" s="40">
        <v>1434.5</v>
      </c>
      <c r="AM68" s="41">
        <v>0.19937260369466714</v>
      </c>
      <c r="AN68" s="41">
        <v>0.1363636363636363</v>
      </c>
      <c r="AO68" s="41">
        <v>0.16923076923076935</v>
      </c>
      <c r="AP68" s="41">
        <v>9.4736842105263092E-2</v>
      </c>
      <c r="AQ68" s="41">
        <v>7.211538461538454E-2</v>
      </c>
      <c r="AR68" s="41">
        <v>6.2780269058295951E-2</v>
      </c>
      <c r="AS68" s="41">
        <v>0.13291139240506342</v>
      </c>
      <c r="AT68" s="41">
        <v>7.4487895716945862E-2</v>
      </c>
      <c r="AU68" s="41">
        <v>5.1585918438480316E-2</v>
      </c>
      <c r="AV68" s="64"/>
      <c r="AW68" s="60">
        <v>0.48379226211223425</v>
      </c>
    </row>
    <row r="69" spans="3:49" ht="15.75">
      <c r="C69" s="57" t="s">
        <v>14</v>
      </c>
      <c r="D69" s="40">
        <v>1737.63</v>
      </c>
      <c r="E69" s="103">
        <v>0.25839793281653745</v>
      </c>
      <c r="F69" s="103">
        <v>0.26242640838383313</v>
      </c>
      <c r="G69" s="103">
        <v>0.26703038046074251</v>
      </c>
      <c r="H69" s="103">
        <v>0.2710588560280382</v>
      </c>
      <c r="I69" s="103">
        <v>0.2739363385761065</v>
      </c>
      <c r="J69" s="103">
        <v>0.28141779320108423</v>
      </c>
      <c r="K69" s="103">
        <v>0.28602176527799356</v>
      </c>
      <c r="L69" s="103">
        <v>0.29465421292219862</v>
      </c>
      <c r="M69" s="103">
        <v>0.33551446510476912</v>
      </c>
      <c r="N69" s="100">
        <v>0.35162836737395187</v>
      </c>
      <c r="O69" s="112">
        <v>0.36774226964313461</v>
      </c>
      <c r="P69" s="112">
        <v>0.38</v>
      </c>
      <c r="Q69" s="112">
        <v>0.4</v>
      </c>
      <c r="R69" s="91"/>
      <c r="S69" s="34"/>
      <c r="T69" s="57" t="s">
        <v>14</v>
      </c>
      <c r="U69" s="40">
        <v>1737.63</v>
      </c>
      <c r="V69" s="41">
        <v>0.25839793281653745</v>
      </c>
      <c r="W69" s="41">
        <v>4.0284755672956862E-3</v>
      </c>
      <c r="X69" s="41">
        <v>4.6039720769093795E-3</v>
      </c>
      <c r="Y69" s="41">
        <v>4.0284755672956862E-3</v>
      </c>
      <c r="Z69" s="41">
        <v>2.8774825480682997E-3</v>
      </c>
      <c r="AA69" s="41">
        <v>7.4814546249777347E-3</v>
      </c>
      <c r="AB69" s="41">
        <v>4.603972076909324E-3</v>
      </c>
      <c r="AC69" s="41">
        <v>8.6324476442050657E-3</v>
      </c>
      <c r="AD69" s="41">
        <v>4.08602521825705E-2</v>
      </c>
      <c r="AE69" s="100">
        <v>1.6113902269182745E-2</v>
      </c>
      <c r="AF69" s="112">
        <v>1.6113902269182745E-2</v>
      </c>
      <c r="AG69" s="111">
        <v>1.2257730356865393E-2</v>
      </c>
      <c r="AH69" s="111">
        <v>2.0000000000000018E-2</v>
      </c>
      <c r="AI69" s="34"/>
      <c r="AJ69" s="34"/>
      <c r="AK69" s="57" t="s">
        <v>14</v>
      </c>
      <c r="AL69" s="40">
        <v>1737.63</v>
      </c>
      <c r="AM69" s="41">
        <v>0.25839793281653745</v>
      </c>
      <c r="AN69" s="41">
        <v>1.5590200445434308E-2</v>
      </c>
      <c r="AO69" s="41">
        <v>1.7543859649122907E-2</v>
      </c>
      <c r="AP69" s="41">
        <v>1.508620689655173E-2</v>
      </c>
      <c r="AQ69" s="41">
        <v>1.0615711252653757E-2</v>
      </c>
      <c r="AR69" s="41">
        <v>2.7310924369748031E-2</v>
      </c>
      <c r="AS69" s="41">
        <v>1.6359918200408892E-2</v>
      </c>
      <c r="AT69" s="41">
        <v>3.0181086519114789E-2</v>
      </c>
      <c r="AU69" s="41">
        <v>4.08602521825705E-2</v>
      </c>
      <c r="AV69" s="64"/>
      <c r="AW69" s="60">
        <v>0.36774226964313461</v>
      </c>
    </row>
    <row r="70" spans="3:49" ht="15.75">
      <c r="C70" s="57" t="s">
        <v>15</v>
      </c>
      <c r="D70" s="40">
        <v>1401.21</v>
      </c>
      <c r="E70" s="103">
        <v>8.8494943655840305E-2</v>
      </c>
      <c r="F70" s="103">
        <v>9.4917963759893226E-2</v>
      </c>
      <c r="G70" s="103">
        <v>0.10705033506754875</v>
      </c>
      <c r="H70" s="103">
        <v>0.1313150776828598</v>
      </c>
      <c r="I70" s="103">
        <v>0.14987046909456825</v>
      </c>
      <c r="J70" s="103">
        <v>0.1848402452166342</v>
      </c>
      <c r="K70" s="103">
        <v>0.21481433903554784</v>
      </c>
      <c r="L70" s="103">
        <v>0.25906181086346802</v>
      </c>
      <c r="M70" s="103">
        <v>0.29046324248328231</v>
      </c>
      <c r="N70" s="100">
        <v>0.34077689996503024</v>
      </c>
      <c r="O70" s="112">
        <v>0.39109055744677812</v>
      </c>
      <c r="P70" s="112">
        <v>0.41</v>
      </c>
      <c r="Q70" s="112">
        <v>0.42</v>
      </c>
      <c r="R70" s="91"/>
      <c r="S70" s="34"/>
      <c r="T70" s="57" t="s">
        <v>15</v>
      </c>
      <c r="U70" s="40">
        <v>1401.21</v>
      </c>
      <c r="V70" s="41">
        <v>8.8494943655840305E-2</v>
      </c>
      <c r="W70" s="41">
        <v>6.4230201040529206E-3</v>
      </c>
      <c r="X70" s="41">
        <v>1.2132371307655529E-2</v>
      </c>
      <c r="Y70" s="41">
        <v>2.4264742615311044E-2</v>
      </c>
      <c r="Z70" s="41">
        <v>1.855539141170845E-2</v>
      </c>
      <c r="AA70" s="41">
        <v>3.4969776122065949E-2</v>
      </c>
      <c r="AB70" s="41">
        <v>2.9974093818913639E-2</v>
      </c>
      <c r="AC70" s="41">
        <v>4.4247471827920187E-2</v>
      </c>
      <c r="AD70" s="41">
        <v>3.1401431619814291E-2</v>
      </c>
      <c r="AE70" s="100">
        <v>5.0313657481747931E-2</v>
      </c>
      <c r="AF70" s="112">
        <v>5.0313657481747875E-2</v>
      </c>
      <c r="AG70" s="111">
        <v>1.8909442553221856E-2</v>
      </c>
      <c r="AH70" s="111">
        <v>1.0000000000000009E-2</v>
      </c>
      <c r="AI70" s="34"/>
      <c r="AJ70" s="34"/>
      <c r="AK70" s="57" t="s">
        <v>15</v>
      </c>
      <c r="AL70" s="40">
        <v>1401.21</v>
      </c>
      <c r="AM70" s="41">
        <v>8.8494943655840305E-2</v>
      </c>
      <c r="AN70" s="41">
        <v>7.2580645161290272E-2</v>
      </c>
      <c r="AO70" s="41">
        <v>0.1278195488721805</v>
      </c>
      <c r="AP70" s="41">
        <v>0.2266666666666666</v>
      </c>
      <c r="AQ70" s="41">
        <v>0.14130434782608695</v>
      </c>
      <c r="AR70" s="41">
        <v>0.2333333333333335</v>
      </c>
      <c r="AS70" s="41">
        <v>0.16216216216216209</v>
      </c>
      <c r="AT70" s="41">
        <v>0.20598006644518288</v>
      </c>
      <c r="AU70" s="41">
        <v>3.1401431619814291E-2</v>
      </c>
      <c r="AV70" s="64"/>
      <c r="AW70" s="60">
        <v>0.39109055744677812</v>
      </c>
    </row>
    <row r="71" spans="3:49" ht="15.75">
      <c r="C71" s="57" t="s">
        <v>16</v>
      </c>
      <c r="D71" s="40">
        <v>501.47</v>
      </c>
      <c r="E71" s="103">
        <v>0.23331405667338026</v>
      </c>
      <c r="F71" s="103">
        <v>0.2392964683829541</v>
      </c>
      <c r="G71" s="103">
        <v>0.25923784074820028</v>
      </c>
      <c r="H71" s="103">
        <v>0.27519093864039723</v>
      </c>
      <c r="I71" s="103">
        <v>0.28316748758649568</v>
      </c>
      <c r="J71" s="103">
        <v>0.29313817376911877</v>
      </c>
      <c r="K71" s="103">
        <v>0.29912058547869264</v>
      </c>
      <c r="L71" s="103">
        <v>0.31108540889784031</v>
      </c>
      <c r="M71" s="103">
        <v>0.33302091849961113</v>
      </c>
      <c r="N71" s="100">
        <v>0.37489780046662813</v>
      </c>
      <c r="O71" s="112">
        <v>0.41677468243364507</v>
      </c>
      <c r="P71" s="112">
        <v>0.43</v>
      </c>
      <c r="Q71" s="112">
        <v>0.44</v>
      </c>
      <c r="R71" s="91"/>
      <c r="S71" s="34"/>
      <c r="T71" s="57" t="s">
        <v>16</v>
      </c>
      <c r="U71" s="40">
        <v>501.47</v>
      </c>
      <c r="V71" s="41">
        <v>0.23331405667338026</v>
      </c>
      <c r="W71" s="41">
        <v>5.9824117095738372E-3</v>
      </c>
      <c r="X71" s="41">
        <v>1.9941372365246179E-2</v>
      </c>
      <c r="Y71" s="41">
        <v>1.5953097892196955E-2</v>
      </c>
      <c r="Z71" s="41">
        <v>7.9765489460984496E-3</v>
      </c>
      <c r="AA71" s="41">
        <v>9.9706861826230897E-3</v>
      </c>
      <c r="AB71" s="41">
        <v>5.9824117095738649E-3</v>
      </c>
      <c r="AC71" s="41">
        <v>1.1964823419147674E-2</v>
      </c>
      <c r="AD71" s="41">
        <v>2.193550960177082E-2</v>
      </c>
      <c r="AE71" s="100">
        <v>4.1876881967016999E-2</v>
      </c>
      <c r="AF71" s="112">
        <v>4.1876881967016943E-2</v>
      </c>
      <c r="AG71" s="111">
        <v>1.3225317566354922E-2</v>
      </c>
      <c r="AH71" s="111">
        <v>1.0000000000000009E-2</v>
      </c>
      <c r="AI71" s="34"/>
      <c r="AJ71" s="34"/>
      <c r="AK71" s="57" t="s">
        <v>16</v>
      </c>
      <c r="AL71" s="40">
        <v>501.47</v>
      </c>
      <c r="AM71" s="41">
        <v>0.23331405667338026</v>
      </c>
      <c r="AN71" s="41">
        <v>2.5641025641025574E-2</v>
      </c>
      <c r="AO71" s="41">
        <v>8.3333333333333356E-2</v>
      </c>
      <c r="AP71" s="41">
        <v>6.1538461538461597E-2</v>
      </c>
      <c r="AQ71" s="41">
        <v>2.8985507246376736E-2</v>
      </c>
      <c r="AR71" s="41">
        <v>3.5211267605633811E-2</v>
      </c>
      <c r="AS71" s="41">
        <v>2.0408163265306166E-2</v>
      </c>
      <c r="AT71" s="41">
        <v>3.9999999999999897E-2</v>
      </c>
      <c r="AU71" s="41">
        <v>2.193550960177082E-2</v>
      </c>
      <c r="AV71" s="64"/>
      <c r="AW71" s="60">
        <v>0.41677468243364507</v>
      </c>
    </row>
    <row r="72" spans="3:49" ht="15.75">
      <c r="C72" s="57" t="s">
        <v>17</v>
      </c>
      <c r="D72" s="40">
        <v>463.5</v>
      </c>
      <c r="E72" s="103">
        <v>0.27615965480043148</v>
      </c>
      <c r="F72" s="103">
        <v>0.29557713052858686</v>
      </c>
      <c r="G72" s="103">
        <v>0.31499460625674219</v>
      </c>
      <c r="H72" s="103">
        <v>0.32578209277238401</v>
      </c>
      <c r="I72" s="103">
        <v>0.35598705501618122</v>
      </c>
      <c r="J72" s="103">
        <v>0.36893203883495146</v>
      </c>
      <c r="K72" s="103">
        <v>0.39482200647249188</v>
      </c>
      <c r="L72" s="103">
        <v>0.42718446601941745</v>
      </c>
      <c r="M72" s="103">
        <v>0.43797195253505933</v>
      </c>
      <c r="N72" s="100">
        <v>0.46494066882416396</v>
      </c>
      <c r="O72" s="112">
        <v>0.49190938511326859</v>
      </c>
      <c r="P72" s="112">
        <v>0.51</v>
      </c>
      <c r="Q72" s="112">
        <v>0.53</v>
      </c>
      <c r="R72" s="91"/>
      <c r="S72" s="34"/>
      <c r="T72" s="57" t="s">
        <v>17</v>
      </c>
      <c r="U72" s="40">
        <v>463.5</v>
      </c>
      <c r="V72" s="41">
        <v>0.27615965480043148</v>
      </c>
      <c r="W72" s="41">
        <v>1.9417475728155387E-2</v>
      </c>
      <c r="X72" s="41">
        <v>1.9417475728155331E-2</v>
      </c>
      <c r="Y72" s="41">
        <v>1.078748651564182E-2</v>
      </c>
      <c r="Z72" s="41">
        <v>3.0204962243797207E-2</v>
      </c>
      <c r="AA72" s="41">
        <v>1.2944983818770239E-2</v>
      </c>
      <c r="AB72" s="41">
        <v>2.5889967637540423E-2</v>
      </c>
      <c r="AC72" s="41">
        <v>3.236245954692557E-2</v>
      </c>
      <c r="AD72" s="41">
        <v>1.0787486515641875E-2</v>
      </c>
      <c r="AE72" s="100">
        <v>2.6968716289104633E-2</v>
      </c>
      <c r="AF72" s="112">
        <v>2.6968716289104633E-2</v>
      </c>
      <c r="AG72" s="111">
        <v>1.8090614886731415E-2</v>
      </c>
      <c r="AH72" s="111">
        <v>2.0000000000000018E-2</v>
      </c>
      <c r="AI72" s="34"/>
      <c r="AJ72" s="34"/>
      <c r="AK72" s="57" t="s">
        <v>17</v>
      </c>
      <c r="AL72" s="40">
        <v>463.5</v>
      </c>
      <c r="AM72" s="41">
        <v>0.27615965480043148</v>
      </c>
      <c r="AN72" s="41">
        <v>7.031250000000018E-2</v>
      </c>
      <c r="AO72" s="41">
        <v>6.5693430656934268E-2</v>
      </c>
      <c r="AP72" s="41">
        <v>3.4246575342465641E-2</v>
      </c>
      <c r="AQ72" s="41">
        <v>9.2715231788079513E-2</v>
      </c>
      <c r="AR72" s="41">
        <v>3.6363636363636404E-2</v>
      </c>
      <c r="AS72" s="41">
        <v>7.0175438596491141E-2</v>
      </c>
      <c r="AT72" s="41">
        <v>8.196721311475412E-2</v>
      </c>
      <c r="AU72" s="41">
        <v>1.0787486515641875E-2</v>
      </c>
      <c r="AV72" s="64"/>
      <c r="AW72" s="60">
        <v>0.49190938511326859</v>
      </c>
    </row>
    <row r="73" spans="3:49" ht="15.75">
      <c r="C73" s="57" t="s">
        <v>18</v>
      </c>
      <c r="D73" s="40">
        <v>0</v>
      </c>
      <c r="E73" s="103"/>
      <c r="F73" s="103"/>
      <c r="G73" s="103"/>
      <c r="H73" s="103"/>
      <c r="I73" s="103"/>
      <c r="J73" s="103"/>
      <c r="K73" s="103"/>
      <c r="L73" s="103"/>
      <c r="M73" s="103"/>
      <c r="N73" s="100"/>
      <c r="O73" s="112"/>
      <c r="P73" s="112"/>
      <c r="Q73" s="112"/>
      <c r="R73" s="91"/>
      <c r="S73" s="34"/>
      <c r="T73" s="57" t="s">
        <v>18</v>
      </c>
      <c r="U73" s="40">
        <v>0</v>
      </c>
      <c r="V73" s="41"/>
      <c r="W73" s="41"/>
      <c r="X73" s="41"/>
      <c r="Y73" s="41"/>
      <c r="Z73" s="41"/>
      <c r="AA73" s="41"/>
      <c r="AB73" s="41"/>
      <c r="AC73" s="41"/>
      <c r="AD73" s="41"/>
      <c r="AE73" s="100"/>
      <c r="AF73" s="112"/>
      <c r="AG73" s="111"/>
      <c r="AH73" s="111"/>
      <c r="AI73" s="34"/>
      <c r="AJ73" s="34"/>
      <c r="AK73" s="57" t="s">
        <v>18</v>
      </c>
      <c r="AL73" s="40">
        <v>0</v>
      </c>
      <c r="AM73" s="41"/>
      <c r="AN73" s="41"/>
      <c r="AO73" s="41"/>
      <c r="AP73" s="41"/>
      <c r="AQ73" s="41"/>
      <c r="AR73" s="41"/>
      <c r="AS73" s="41"/>
      <c r="AT73" s="41"/>
      <c r="AU73" s="41"/>
      <c r="AV73" s="64"/>
      <c r="AW73" s="60"/>
    </row>
    <row r="74" spans="3:49" ht="15.75">
      <c r="C74" s="57" t="s">
        <v>19</v>
      </c>
      <c r="D74" s="40">
        <v>1679.1299999999999</v>
      </c>
      <c r="E74" s="103">
        <v>0.15662873035440975</v>
      </c>
      <c r="F74" s="103">
        <v>0.16139310238039939</v>
      </c>
      <c r="G74" s="103">
        <v>0.16853966041938387</v>
      </c>
      <c r="H74" s="103">
        <v>0.18164168349085541</v>
      </c>
      <c r="I74" s="103">
        <v>0.19414816005907823</v>
      </c>
      <c r="J74" s="103">
        <v>0.20963236914354458</v>
      </c>
      <c r="K74" s="103">
        <v>0.22452103172476223</v>
      </c>
      <c r="L74" s="103">
        <v>0.24834289185471048</v>
      </c>
      <c r="M74" s="103">
        <v>0.28228904253988674</v>
      </c>
      <c r="N74" s="100">
        <v>0.32338175126404745</v>
      </c>
      <c r="O74" s="112">
        <v>0.36447445998820821</v>
      </c>
      <c r="P74" s="112">
        <v>0.38</v>
      </c>
      <c r="Q74" s="112">
        <v>0.4</v>
      </c>
      <c r="R74" s="91"/>
      <c r="S74" s="34"/>
      <c r="T74" s="57" t="s">
        <v>19</v>
      </c>
      <c r="U74" s="40">
        <v>1679.1299999999999</v>
      </c>
      <c r="V74" s="41">
        <v>0.15662873035440975</v>
      </c>
      <c r="W74" s="41">
        <v>4.7643720259896438E-3</v>
      </c>
      <c r="X74" s="41">
        <v>7.1465580389844796E-3</v>
      </c>
      <c r="Y74" s="41">
        <v>1.3102023071471541E-2</v>
      </c>
      <c r="Z74" s="41">
        <v>1.2506476568222819E-2</v>
      </c>
      <c r="AA74" s="41">
        <v>1.5484209084466349E-2</v>
      </c>
      <c r="AB74" s="41">
        <v>1.4888662581217654E-2</v>
      </c>
      <c r="AC74" s="41">
        <v>2.3821860129948247E-2</v>
      </c>
      <c r="AD74" s="41">
        <v>3.3946150685176257E-2</v>
      </c>
      <c r="AE74" s="100">
        <v>4.1092708724160709E-2</v>
      </c>
      <c r="AF74" s="112">
        <v>4.1092708724160765E-2</v>
      </c>
      <c r="AG74" s="111">
        <v>1.5525540011791794E-2</v>
      </c>
      <c r="AH74" s="111">
        <v>2.0000000000000018E-2</v>
      </c>
      <c r="AI74" s="34"/>
      <c r="AJ74" s="34"/>
      <c r="AK74" s="57" t="s">
        <v>19</v>
      </c>
      <c r="AL74" s="40">
        <v>1679.1299999999999</v>
      </c>
      <c r="AM74" s="41">
        <v>0.15662873035440975</v>
      </c>
      <c r="AN74" s="41">
        <v>3.0418250950570304E-2</v>
      </c>
      <c r="AO74" s="41">
        <v>4.4280442804428076E-2</v>
      </c>
      <c r="AP74" s="41">
        <v>7.7738515901060096E-2</v>
      </c>
      <c r="AQ74" s="41">
        <v>6.8852459016393378E-2</v>
      </c>
      <c r="AR74" s="41">
        <v>7.9754601226993807E-2</v>
      </c>
      <c r="AS74" s="41">
        <v>7.1022727272727265E-2</v>
      </c>
      <c r="AT74" s="41">
        <v>0.10610079575596816</v>
      </c>
      <c r="AU74" s="41">
        <v>3.3946150685176257E-2</v>
      </c>
      <c r="AV74" s="64"/>
      <c r="AW74" s="60">
        <v>0.36447445998820821</v>
      </c>
    </row>
    <row r="75" spans="3:49" ht="15.75">
      <c r="C75" s="57" t="s">
        <v>20</v>
      </c>
      <c r="D75" s="40">
        <v>2601.9299999999998</v>
      </c>
      <c r="E75" s="103">
        <v>0.13374687251386472</v>
      </c>
      <c r="F75" s="103">
        <v>0.13912749382189377</v>
      </c>
      <c r="G75" s="103">
        <v>0.15450069755911958</v>
      </c>
      <c r="H75" s="103">
        <v>0.17679184297809705</v>
      </c>
      <c r="I75" s="103">
        <v>0.19792999811678255</v>
      </c>
      <c r="J75" s="103">
        <v>0.20984423101313257</v>
      </c>
      <c r="K75" s="103">
        <v>0.23828465792700035</v>
      </c>
      <c r="L75" s="103">
        <v>0.26634075474743751</v>
      </c>
      <c r="M75" s="103">
        <v>0.29900881268904239</v>
      </c>
      <c r="N75" s="100">
        <v>0.32552758913575697</v>
      </c>
      <c r="O75" s="112">
        <v>0.35204636558247149</v>
      </c>
      <c r="P75" s="112">
        <v>0.37</v>
      </c>
      <c r="Q75" s="112">
        <v>0.38</v>
      </c>
      <c r="R75" s="91"/>
      <c r="S75" s="34"/>
      <c r="T75" s="57" t="s">
        <v>20</v>
      </c>
      <c r="U75" s="40">
        <v>2601.9299999999998</v>
      </c>
      <c r="V75" s="41">
        <v>0.13374687251386472</v>
      </c>
      <c r="W75" s="41">
        <v>5.3806213080290488E-3</v>
      </c>
      <c r="X75" s="41">
        <v>1.537320373722581E-2</v>
      </c>
      <c r="Y75" s="41">
        <v>2.2291145418977476E-2</v>
      </c>
      <c r="Z75" s="41">
        <v>2.1138155138685499E-2</v>
      </c>
      <c r="AA75" s="41">
        <v>1.1914232896350019E-2</v>
      </c>
      <c r="AB75" s="41">
        <v>2.8440426913867778E-2</v>
      </c>
      <c r="AC75" s="41">
        <v>2.8056096820437165E-2</v>
      </c>
      <c r="AD75" s="41">
        <v>3.2668057941604878E-2</v>
      </c>
      <c r="AE75" s="100">
        <v>2.6518776446714576E-2</v>
      </c>
      <c r="AF75" s="112">
        <v>2.651877644671452E-2</v>
      </c>
      <c r="AG75" s="111">
        <v>1.7953634417528508E-2</v>
      </c>
      <c r="AH75" s="111">
        <v>1.0000000000000009E-2</v>
      </c>
      <c r="AI75" s="34"/>
      <c r="AJ75" s="34"/>
      <c r="AK75" s="57" t="s">
        <v>20</v>
      </c>
      <c r="AL75" s="40">
        <v>2601.9299999999998</v>
      </c>
      <c r="AM75" s="41">
        <v>0.13374687251386472</v>
      </c>
      <c r="AN75" s="41">
        <v>4.0229885057471326E-2</v>
      </c>
      <c r="AO75" s="41">
        <v>0.11049723756906063</v>
      </c>
      <c r="AP75" s="41">
        <v>0.14427860696517428</v>
      </c>
      <c r="AQ75" s="41">
        <v>0.11956521739130424</v>
      </c>
      <c r="AR75" s="41">
        <v>6.019417475728156E-2</v>
      </c>
      <c r="AS75" s="41">
        <v>0.13553113553113549</v>
      </c>
      <c r="AT75" s="41">
        <v>0.11774193548387109</v>
      </c>
      <c r="AU75" s="41">
        <v>3.2668057941604878E-2</v>
      </c>
      <c r="AV75" s="64"/>
      <c r="AW75" s="60">
        <v>0.35204636558247149</v>
      </c>
    </row>
    <row r="76" spans="3:49" ht="15.75">
      <c r="C76" s="57" t="s">
        <v>21</v>
      </c>
      <c r="D76" s="40">
        <v>704.5</v>
      </c>
      <c r="E76" s="103">
        <v>0.19162526614620298</v>
      </c>
      <c r="F76" s="103">
        <v>0.20014194464158977</v>
      </c>
      <c r="G76" s="103">
        <v>0.21575585521646559</v>
      </c>
      <c r="H76" s="103">
        <v>0.22995031937544358</v>
      </c>
      <c r="I76" s="103">
        <v>0.24272533711852379</v>
      </c>
      <c r="J76" s="103">
        <v>0.24840312278211499</v>
      </c>
      <c r="K76" s="103">
        <v>0.25124201561391057</v>
      </c>
      <c r="L76" s="103">
        <v>0.28814762242725339</v>
      </c>
      <c r="M76" s="103">
        <v>0.30376153300212916</v>
      </c>
      <c r="N76" s="100">
        <v>0.32931156848828957</v>
      </c>
      <c r="O76" s="112">
        <v>0.35486160397444999</v>
      </c>
      <c r="P76" s="112">
        <v>0.38</v>
      </c>
      <c r="Q76" s="112">
        <v>0.39</v>
      </c>
      <c r="R76" s="91"/>
      <c r="S76" s="34"/>
      <c r="T76" s="57" t="s">
        <v>21</v>
      </c>
      <c r="U76" s="40">
        <v>704.5</v>
      </c>
      <c r="V76" s="41">
        <v>0.19162526614620298</v>
      </c>
      <c r="W76" s="41">
        <v>8.5166784953867869E-3</v>
      </c>
      <c r="X76" s="41">
        <v>1.5613910574875822E-2</v>
      </c>
      <c r="Y76" s="41">
        <v>1.4194464158977987E-2</v>
      </c>
      <c r="Z76" s="41">
        <v>1.2775017743080208E-2</v>
      </c>
      <c r="AA76" s="41">
        <v>5.6777856635912005E-3</v>
      </c>
      <c r="AB76" s="41">
        <v>2.8388928317955864E-3</v>
      </c>
      <c r="AC76" s="41">
        <v>3.6905606813342817E-2</v>
      </c>
      <c r="AD76" s="41">
        <v>1.5613910574875767E-2</v>
      </c>
      <c r="AE76" s="100">
        <v>2.5550035486160416E-2</v>
      </c>
      <c r="AF76" s="112">
        <v>2.5550035486160416E-2</v>
      </c>
      <c r="AG76" s="111">
        <v>2.5138396025550014E-2</v>
      </c>
      <c r="AH76" s="111">
        <v>1.0000000000000009E-2</v>
      </c>
      <c r="AI76" s="34"/>
      <c r="AJ76" s="34"/>
      <c r="AK76" s="57" t="s">
        <v>21</v>
      </c>
      <c r="AL76" s="40">
        <v>704.5</v>
      </c>
      <c r="AM76" s="41">
        <v>0.19162526614620298</v>
      </c>
      <c r="AN76" s="41">
        <v>4.4444444444444377E-2</v>
      </c>
      <c r="AO76" s="41">
        <v>7.8014184397163247E-2</v>
      </c>
      <c r="AP76" s="41">
        <v>6.5789473684210467E-2</v>
      </c>
      <c r="AQ76" s="41">
        <v>5.5555555555555594E-2</v>
      </c>
      <c r="AR76" s="41">
        <v>2.3391812865497078E-2</v>
      </c>
      <c r="AS76" s="41">
        <v>1.1428571428571375E-2</v>
      </c>
      <c r="AT76" s="41">
        <v>0.14689265536723173</v>
      </c>
      <c r="AU76" s="41">
        <v>1.5613910574875767E-2</v>
      </c>
      <c r="AV76" s="64"/>
      <c r="AW76" s="60">
        <v>0.35486160397444999</v>
      </c>
    </row>
    <row r="77" spans="3:49" ht="15.75">
      <c r="C77" s="57" t="s">
        <v>22</v>
      </c>
      <c r="D77" s="40">
        <v>872.29</v>
      </c>
      <c r="E77" s="103">
        <v>2.9806601015717252E-2</v>
      </c>
      <c r="F77" s="103">
        <v>2.9806601015717252E-2</v>
      </c>
      <c r="G77" s="103">
        <v>3.8977862866707173E-2</v>
      </c>
      <c r="H77" s="103">
        <v>4.1270678329454656E-2</v>
      </c>
      <c r="I77" s="103">
        <v>5.9613202031434505E-2</v>
      </c>
      <c r="J77" s="103">
        <v>8.2541356658909312E-2</v>
      </c>
      <c r="K77" s="103">
        <v>0.10661591901775785</v>
      </c>
      <c r="L77" s="103">
        <v>0.14215455869034382</v>
      </c>
      <c r="M77" s="103">
        <v>0.24418484678260671</v>
      </c>
      <c r="N77" s="100">
        <v>0.28258950578362702</v>
      </c>
      <c r="O77" s="112">
        <v>0.32099416478464732</v>
      </c>
      <c r="P77" s="112">
        <v>0.34</v>
      </c>
      <c r="Q77" s="112">
        <v>0.36</v>
      </c>
      <c r="R77" s="91"/>
      <c r="S77" s="34"/>
      <c r="T77" s="57" t="s">
        <v>22</v>
      </c>
      <c r="U77" s="40">
        <v>872.29</v>
      </c>
      <c r="V77" s="41">
        <v>2.9806601015717252E-2</v>
      </c>
      <c r="W77" s="41">
        <v>0</v>
      </c>
      <c r="X77" s="41">
        <v>9.1712618509899209E-3</v>
      </c>
      <c r="Y77" s="41">
        <v>2.2928154627474828E-3</v>
      </c>
      <c r="Z77" s="41">
        <v>1.8342523701979849E-2</v>
      </c>
      <c r="AA77" s="41">
        <v>2.2928154627474807E-2</v>
      </c>
      <c r="AB77" s="41">
        <v>2.4074562358848542E-2</v>
      </c>
      <c r="AC77" s="41">
        <v>3.553863967258597E-2</v>
      </c>
      <c r="AD77" s="41">
        <v>0.10203028809226289</v>
      </c>
      <c r="AE77" s="100">
        <v>3.8404659001020303E-2</v>
      </c>
      <c r="AF77" s="112">
        <v>3.8404659001020303E-2</v>
      </c>
      <c r="AG77" s="111">
        <v>1.9005835215352707E-2</v>
      </c>
      <c r="AH77" s="111">
        <v>1.9999999999999962E-2</v>
      </c>
      <c r="AI77" s="34"/>
      <c r="AJ77" s="34"/>
      <c r="AK77" s="57" t="s">
        <v>22</v>
      </c>
      <c r="AL77" s="40">
        <v>872.29</v>
      </c>
      <c r="AM77" s="41">
        <v>2.9806601015717252E-2</v>
      </c>
      <c r="AN77" s="41">
        <v>0</v>
      </c>
      <c r="AO77" s="41">
        <v>0.3076923076923076</v>
      </c>
      <c r="AP77" s="41">
        <v>5.8823529411764761E-2</v>
      </c>
      <c r="AQ77" s="41">
        <v>0.44444444444444448</v>
      </c>
      <c r="AR77" s="41">
        <v>0.38461538461538458</v>
      </c>
      <c r="AS77" s="41">
        <v>0.29166666666666657</v>
      </c>
      <c r="AT77" s="41">
        <v>0.33333333333333348</v>
      </c>
      <c r="AU77" s="41">
        <v>0.10203028809226289</v>
      </c>
      <c r="AV77" s="64"/>
      <c r="AW77" s="60">
        <v>0.32099416478464732</v>
      </c>
    </row>
    <row r="78" spans="3:49" ht="15.75">
      <c r="C78" s="57" t="s">
        <v>23</v>
      </c>
      <c r="D78" s="40">
        <v>2592.8199999999997</v>
      </c>
      <c r="E78" s="103">
        <v>0.11107597133622853</v>
      </c>
      <c r="F78" s="103">
        <v>0.11416141498445709</v>
      </c>
      <c r="G78" s="103">
        <v>0.12033230228091422</v>
      </c>
      <c r="H78" s="103">
        <v>0.12650318957737136</v>
      </c>
      <c r="I78" s="103">
        <v>0.12881727231354279</v>
      </c>
      <c r="J78" s="103">
        <v>0.13344543778588566</v>
      </c>
      <c r="K78" s="103">
        <v>0.15195809967525709</v>
      </c>
      <c r="L78" s="103">
        <v>0.18821206254194278</v>
      </c>
      <c r="M78" s="103">
        <v>0.25532046189091417</v>
      </c>
      <c r="N78" s="100">
        <v>0.29523838908987132</v>
      </c>
      <c r="O78" s="112">
        <v>0.33515631628882842</v>
      </c>
      <c r="P78" s="112">
        <v>0.37</v>
      </c>
      <c r="Q78" s="112">
        <v>0.38</v>
      </c>
      <c r="R78" s="91"/>
      <c r="S78" s="34"/>
      <c r="T78" s="57" t="s">
        <v>23</v>
      </c>
      <c r="U78" s="40">
        <v>2592.8199999999997</v>
      </c>
      <c r="V78" s="41">
        <v>0.11107597133622853</v>
      </c>
      <c r="W78" s="41">
        <v>3.0854436482285613E-3</v>
      </c>
      <c r="X78" s="41">
        <v>6.1708872964571365E-3</v>
      </c>
      <c r="Y78" s="41">
        <v>6.1708872964571365E-3</v>
      </c>
      <c r="Z78" s="41">
        <v>2.3140827361714245E-3</v>
      </c>
      <c r="AA78" s="41">
        <v>4.6281654723428767E-3</v>
      </c>
      <c r="AB78" s="41">
        <v>1.8512661889371423E-2</v>
      </c>
      <c r="AC78" s="41">
        <v>3.6253962866685696E-2</v>
      </c>
      <c r="AD78" s="41">
        <v>6.7108399348971393E-2</v>
      </c>
      <c r="AE78" s="100">
        <v>3.9917927198957148E-2</v>
      </c>
      <c r="AF78" s="112">
        <v>3.9917927198957093E-2</v>
      </c>
      <c r="AG78" s="111">
        <v>3.484368371117158E-2</v>
      </c>
      <c r="AH78" s="111">
        <v>1.0000000000000009E-2</v>
      </c>
      <c r="AI78" s="34"/>
      <c r="AJ78" s="34"/>
      <c r="AK78" s="57" t="s">
        <v>23</v>
      </c>
      <c r="AL78" s="40">
        <v>2592.8199999999997</v>
      </c>
      <c r="AM78" s="41">
        <v>0.11107597133622853</v>
      </c>
      <c r="AN78" s="41">
        <v>2.7777777777777696E-2</v>
      </c>
      <c r="AO78" s="41">
        <v>5.4054054054054022E-2</v>
      </c>
      <c r="AP78" s="41">
        <v>5.1282051282051253E-2</v>
      </c>
      <c r="AQ78" s="41">
        <v>1.8292682926829246E-2</v>
      </c>
      <c r="AR78" s="41">
        <v>3.5928143712575022E-2</v>
      </c>
      <c r="AS78" s="41">
        <v>0.13872832369942198</v>
      </c>
      <c r="AT78" s="41">
        <v>0.23857868020304565</v>
      </c>
      <c r="AU78" s="41">
        <v>6.7108399348971393E-2</v>
      </c>
      <c r="AV78" s="64"/>
      <c r="AW78" s="60">
        <v>0.33515631628882842</v>
      </c>
    </row>
    <row r="79" spans="3:49" ht="15.75">
      <c r="C79" s="57" t="s">
        <v>24</v>
      </c>
      <c r="D79" s="40">
        <v>1826.42</v>
      </c>
      <c r="E79" s="103">
        <v>0.11552654920554965</v>
      </c>
      <c r="F79" s="103">
        <v>0.12702445220704986</v>
      </c>
      <c r="G79" s="103">
        <v>0.14345002792347872</v>
      </c>
      <c r="H79" s="103">
        <v>0.17411110259414592</v>
      </c>
      <c r="I79" s="103">
        <v>0.18506148640509848</v>
      </c>
      <c r="J79" s="103">
        <v>0.22229279136233723</v>
      </c>
      <c r="K79" s="103">
        <v>0.24693115493698053</v>
      </c>
      <c r="L79" s="103">
        <v>0.29347028613352899</v>
      </c>
      <c r="M79" s="103">
        <v>0.32522639918529145</v>
      </c>
      <c r="N79" s="100">
        <v>0.35588747385595865</v>
      </c>
      <c r="O79" s="112">
        <v>0.38654854852662585</v>
      </c>
      <c r="P79" s="112">
        <v>0.42</v>
      </c>
      <c r="Q79" s="112">
        <v>0.44</v>
      </c>
      <c r="R79" s="91"/>
      <c r="S79" s="34"/>
      <c r="T79" s="57" t="s">
        <v>24</v>
      </c>
      <c r="U79" s="40">
        <v>1826.42</v>
      </c>
      <c r="V79" s="41">
        <v>0.11552654920554965</v>
      </c>
      <c r="W79" s="41">
        <v>1.1497903001500206E-2</v>
      </c>
      <c r="X79" s="41">
        <v>1.6425575716428858E-2</v>
      </c>
      <c r="Y79" s="41">
        <v>3.0661074670667199E-2</v>
      </c>
      <c r="Z79" s="41">
        <v>1.0950383810952563E-2</v>
      </c>
      <c r="AA79" s="41">
        <v>3.7231304957238753E-2</v>
      </c>
      <c r="AB79" s="41">
        <v>2.4638363574643302E-2</v>
      </c>
      <c r="AC79" s="41">
        <v>4.6539131196548456E-2</v>
      </c>
      <c r="AD79" s="41">
        <v>3.1756113051762458E-2</v>
      </c>
      <c r="AE79" s="100">
        <v>3.0661074670667199E-2</v>
      </c>
      <c r="AF79" s="112">
        <v>3.0661074670667199E-2</v>
      </c>
      <c r="AG79" s="111">
        <v>3.3451451473374139E-2</v>
      </c>
      <c r="AH79" s="111">
        <v>2.0000000000000018E-2</v>
      </c>
      <c r="AI79" s="34"/>
      <c r="AJ79" s="34"/>
      <c r="AK79" s="57" t="s">
        <v>24</v>
      </c>
      <c r="AL79" s="40">
        <v>1826.42</v>
      </c>
      <c r="AM79" s="41">
        <v>0.11552654920554965</v>
      </c>
      <c r="AN79" s="41">
        <v>9.9526066350710929E-2</v>
      </c>
      <c r="AO79" s="41">
        <v>0.12931034482758619</v>
      </c>
      <c r="AP79" s="41">
        <v>0.21374045801526712</v>
      </c>
      <c r="AQ79" s="41">
        <v>6.2893081761006234E-2</v>
      </c>
      <c r="AR79" s="41">
        <v>0.20118343195266275</v>
      </c>
      <c r="AS79" s="41">
        <v>0.11083743842364538</v>
      </c>
      <c r="AT79" s="41">
        <v>0.18847006651884707</v>
      </c>
      <c r="AU79" s="41">
        <v>3.1756113051762458E-2</v>
      </c>
      <c r="AV79" s="64"/>
      <c r="AW79" s="60">
        <v>0.38654854852662585</v>
      </c>
    </row>
    <row r="80" spans="3:49" ht="15.75">
      <c r="C80" s="57" t="s">
        <v>25</v>
      </c>
      <c r="D80" s="40">
        <v>2039.3</v>
      </c>
      <c r="E80" s="103">
        <v>0.14318638748590204</v>
      </c>
      <c r="F80" s="103">
        <v>0.14465748050801747</v>
      </c>
      <c r="G80" s="103">
        <v>0.16329132545481292</v>
      </c>
      <c r="H80" s="103">
        <v>0.19369391457853186</v>
      </c>
      <c r="I80" s="103">
        <v>0.21134703084391704</v>
      </c>
      <c r="J80" s="103">
        <v>0.22458686804295591</v>
      </c>
      <c r="K80" s="103">
        <v>0.25989310057372628</v>
      </c>
      <c r="L80" s="103">
        <v>0.29421860442308634</v>
      </c>
      <c r="M80" s="103">
        <v>0.33393811602020301</v>
      </c>
      <c r="N80" s="100">
        <v>0.38763301132741629</v>
      </c>
      <c r="O80" s="112">
        <v>0.44132790663462956</v>
      </c>
      <c r="P80" s="112">
        <v>0.47</v>
      </c>
      <c r="Q80" s="112">
        <v>0.48</v>
      </c>
      <c r="R80" s="91"/>
      <c r="S80" s="34"/>
      <c r="T80" s="57" t="s">
        <v>25</v>
      </c>
      <c r="U80" s="40">
        <v>2039.3</v>
      </c>
      <c r="V80" s="41">
        <v>0.14318638748590204</v>
      </c>
      <c r="W80" s="41">
        <v>1.4710930221154273E-3</v>
      </c>
      <c r="X80" s="41">
        <v>1.8633844946795458E-2</v>
      </c>
      <c r="Y80" s="41">
        <v>3.0402589123718932E-2</v>
      </c>
      <c r="Z80" s="41">
        <v>1.7653116265385183E-2</v>
      </c>
      <c r="AA80" s="41">
        <v>1.3239837199038873E-2</v>
      </c>
      <c r="AB80" s="41">
        <v>3.5306232530770365E-2</v>
      </c>
      <c r="AC80" s="41">
        <v>3.4325503849360062E-2</v>
      </c>
      <c r="AD80" s="41">
        <v>3.9719511597116675E-2</v>
      </c>
      <c r="AE80" s="100">
        <v>5.3694895307213275E-2</v>
      </c>
      <c r="AF80" s="112">
        <v>5.3694895307213275E-2</v>
      </c>
      <c r="AG80" s="111">
        <v>2.867209336537041E-2</v>
      </c>
      <c r="AH80" s="111">
        <v>1.0000000000000009E-2</v>
      </c>
      <c r="AI80" s="34"/>
      <c r="AJ80" s="34"/>
      <c r="AK80" s="57" t="s">
        <v>25</v>
      </c>
      <c r="AL80" s="40">
        <v>2039.3</v>
      </c>
      <c r="AM80" s="41">
        <v>0.14318638748590204</v>
      </c>
      <c r="AN80" s="41">
        <v>1.0273972602739694E-2</v>
      </c>
      <c r="AO80" s="41">
        <v>0.12881355932203381</v>
      </c>
      <c r="AP80" s="41">
        <v>0.18618618618618624</v>
      </c>
      <c r="AQ80" s="41">
        <v>9.1139240506329114E-2</v>
      </c>
      <c r="AR80" s="41">
        <v>6.2645011600928016E-2</v>
      </c>
      <c r="AS80" s="41">
        <v>0.15720524017467249</v>
      </c>
      <c r="AT80" s="41">
        <v>0.13207547169811315</v>
      </c>
      <c r="AU80" s="41">
        <v>3.9719511597116675E-2</v>
      </c>
      <c r="AV80" s="64"/>
      <c r="AW80" s="60">
        <v>0.44132790663462956</v>
      </c>
    </row>
    <row r="81" spans="3:49" ht="15.75">
      <c r="C81" s="57" t="s">
        <v>26</v>
      </c>
      <c r="D81" s="40">
        <v>1684.09</v>
      </c>
      <c r="E81" s="103">
        <v>0.13835365093314492</v>
      </c>
      <c r="F81" s="103">
        <v>0.14072882090624611</v>
      </c>
      <c r="G81" s="103">
        <v>0.1508232932919262</v>
      </c>
      <c r="H81" s="103">
        <v>0.18823222036827011</v>
      </c>
      <c r="I81" s="103">
        <v>0.20782737264635501</v>
      </c>
      <c r="J81" s="103">
        <v>0.22445356245806342</v>
      </c>
      <c r="K81" s="103">
        <v>0.23692320481684473</v>
      </c>
      <c r="L81" s="103">
        <v>0.24998663966890131</v>
      </c>
      <c r="M81" s="103">
        <v>0.26839420696043564</v>
      </c>
      <c r="N81" s="100">
        <v>0.29303659543136062</v>
      </c>
      <c r="O81" s="112">
        <v>0.31767898390228555</v>
      </c>
      <c r="P81" s="112">
        <v>0.34</v>
      </c>
      <c r="Q81" s="112">
        <v>0.35</v>
      </c>
      <c r="R81" s="91"/>
      <c r="S81" s="34"/>
      <c r="T81" s="57" t="s">
        <v>26</v>
      </c>
      <c r="U81" s="40">
        <v>1684.09</v>
      </c>
      <c r="V81" s="41">
        <v>0.13835365093314492</v>
      </c>
      <c r="W81" s="41">
        <v>2.3751699731011933E-3</v>
      </c>
      <c r="X81" s="41">
        <v>1.0094472385680092E-2</v>
      </c>
      <c r="Y81" s="41">
        <v>3.7408927076343912E-2</v>
      </c>
      <c r="Z81" s="41">
        <v>1.9595152278084893E-2</v>
      </c>
      <c r="AA81" s="41">
        <v>1.6626189811708408E-2</v>
      </c>
      <c r="AB81" s="41">
        <v>1.2469642358781313E-2</v>
      </c>
      <c r="AC81" s="41">
        <v>1.3063434852056577E-2</v>
      </c>
      <c r="AD81" s="41">
        <v>1.8407567291534338E-2</v>
      </c>
      <c r="AE81" s="100">
        <v>2.4642388470924981E-2</v>
      </c>
      <c r="AF81" s="112">
        <v>2.4642388470924925E-2</v>
      </c>
      <c r="AG81" s="111">
        <v>2.2321016097714474E-2</v>
      </c>
      <c r="AH81" s="111">
        <v>9.9999999999999534E-3</v>
      </c>
      <c r="AI81" s="34"/>
      <c r="AJ81" s="34"/>
      <c r="AK81" s="57" t="s">
        <v>26</v>
      </c>
      <c r="AL81" s="40">
        <v>1684.09</v>
      </c>
      <c r="AM81" s="41">
        <v>0.13835365093314492</v>
      </c>
      <c r="AN81" s="41">
        <v>1.7167381974248875E-2</v>
      </c>
      <c r="AO81" s="41">
        <v>7.1729957805907116E-2</v>
      </c>
      <c r="AP81" s="41">
        <v>0.24803149606299221</v>
      </c>
      <c r="AQ81" s="41">
        <v>0.1041009463722397</v>
      </c>
      <c r="AR81" s="41">
        <v>8.0000000000000043E-2</v>
      </c>
      <c r="AS81" s="41">
        <v>5.5555555555555608E-2</v>
      </c>
      <c r="AT81" s="41">
        <v>5.5137844611528715E-2</v>
      </c>
      <c r="AU81" s="41">
        <v>1.8407567291534338E-2</v>
      </c>
      <c r="AV81" s="64"/>
      <c r="AW81" s="60">
        <v>0.31767898390228555</v>
      </c>
    </row>
    <row r="82" spans="3:49" ht="15.75">
      <c r="C82" s="57" t="s">
        <v>27</v>
      </c>
      <c r="D82" s="40">
        <v>3387.66</v>
      </c>
      <c r="E82" s="103">
        <v>0.23231375049444161</v>
      </c>
      <c r="F82" s="103">
        <v>0.24235017681821672</v>
      </c>
      <c r="G82" s="103">
        <v>0.26094708441815295</v>
      </c>
      <c r="H82" s="103">
        <v>0.27364021182763326</v>
      </c>
      <c r="I82" s="103">
        <v>0.28633333923711352</v>
      </c>
      <c r="J82" s="103">
        <v>0.30699656990370938</v>
      </c>
      <c r="K82" s="103">
        <v>0.32736461156078239</v>
      </c>
      <c r="L82" s="103">
        <v>0.35127492133212895</v>
      </c>
      <c r="M82" s="103">
        <v>0.36662474982731447</v>
      </c>
      <c r="N82" s="100">
        <v>0.38743557499867165</v>
      </c>
      <c r="O82" s="112">
        <v>0.40824640017002889</v>
      </c>
      <c r="P82" s="112">
        <v>0.42</v>
      </c>
      <c r="Q82" s="112">
        <v>0.43</v>
      </c>
      <c r="R82" s="91"/>
      <c r="S82" s="34"/>
      <c r="T82" s="57" t="s">
        <v>27</v>
      </c>
      <c r="U82" s="40">
        <v>3387.66</v>
      </c>
      <c r="V82" s="41">
        <v>0.23231375049444161</v>
      </c>
      <c r="W82" s="41">
        <v>1.0036426323775105E-2</v>
      </c>
      <c r="X82" s="41">
        <v>1.8596907599936235E-2</v>
      </c>
      <c r="Y82" s="41">
        <v>1.2693127409480309E-2</v>
      </c>
      <c r="Z82" s="41">
        <v>1.2693127409480254E-2</v>
      </c>
      <c r="AA82" s="41">
        <v>2.0663230666595866E-2</v>
      </c>
      <c r="AB82" s="41">
        <v>2.0368041657073011E-2</v>
      </c>
      <c r="AC82" s="41">
        <v>2.3910309771346561E-2</v>
      </c>
      <c r="AD82" s="41">
        <v>1.5349828495185514E-2</v>
      </c>
      <c r="AE82" s="100">
        <v>2.0810825171357183E-2</v>
      </c>
      <c r="AF82" s="112">
        <v>2.0810825171357239E-2</v>
      </c>
      <c r="AG82" s="111">
        <v>1.1753599829971095E-2</v>
      </c>
      <c r="AH82" s="111">
        <v>1.0000000000000009E-2</v>
      </c>
      <c r="AI82" s="34"/>
      <c r="AJ82" s="34"/>
      <c r="AK82" s="57" t="s">
        <v>27</v>
      </c>
      <c r="AL82" s="40">
        <v>3387.66</v>
      </c>
      <c r="AM82" s="41">
        <v>0.23231375049444161</v>
      </c>
      <c r="AN82" s="41">
        <v>4.3202033036848754E-2</v>
      </c>
      <c r="AO82" s="41">
        <v>7.6735688185140052E-2</v>
      </c>
      <c r="AP82" s="41">
        <v>4.8642533936651654E-2</v>
      </c>
      <c r="AQ82" s="41">
        <v>4.6386192017259839E-2</v>
      </c>
      <c r="AR82" s="41">
        <v>7.2164948453608407E-2</v>
      </c>
      <c r="AS82" s="41">
        <v>6.6346153846153791E-2</v>
      </c>
      <c r="AT82" s="41">
        <v>7.3038773669972842E-2</v>
      </c>
      <c r="AU82" s="41">
        <v>1.5349828495185514E-2</v>
      </c>
      <c r="AV82" s="64"/>
      <c r="AW82" s="60">
        <v>0.40824640017002889</v>
      </c>
    </row>
    <row r="83" spans="3:49" ht="15.75">
      <c r="C83" s="57" t="s">
        <v>28</v>
      </c>
      <c r="D83" s="40">
        <v>1464.1</v>
      </c>
      <c r="E83" s="103">
        <v>0.18168157912710881</v>
      </c>
      <c r="F83" s="103">
        <v>0.19875691551123559</v>
      </c>
      <c r="G83" s="103">
        <v>0.21651526535072743</v>
      </c>
      <c r="H83" s="103">
        <v>0.2260774537258384</v>
      </c>
      <c r="I83" s="103">
        <v>0.22676046718120349</v>
      </c>
      <c r="J83" s="103">
        <v>0.24861689775288576</v>
      </c>
      <c r="K83" s="103">
        <v>0.29096373198552011</v>
      </c>
      <c r="L83" s="103">
        <v>0.30599002800355168</v>
      </c>
      <c r="M83" s="103">
        <v>0.34355576804863058</v>
      </c>
      <c r="N83" s="100">
        <v>0.3596065842497097</v>
      </c>
      <c r="O83" s="112">
        <v>0.37565740045078888</v>
      </c>
      <c r="P83" s="112">
        <v>0.39</v>
      </c>
      <c r="Q83" s="112">
        <v>0.4</v>
      </c>
      <c r="R83" s="91"/>
      <c r="S83" s="34"/>
      <c r="T83" s="57" t="s">
        <v>28</v>
      </c>
      <c r="U83" s="40">
        <v>1464.1</v>
      </c>
      <c r="V83" s="41">
        <v>0.18168157912710881</v>
      </c>
      <c r="W83" s="41">
        <v>1.7075336384126782E-2</v>
      </c>
      <c r="X83" s="41">
        <v>1.7758349839491844E-2</v>
      </c>
      <c r="Y83" s="41">
        <v>9.5621883751109693E-3</v>
      </c>
      <c r="Z83" s="41">
        <v>6.8301345536508906E-4</v>
      </c>
      <c r="AA83" s="41">
        <v>2.1856430571682267E-2</v>
      </c>
      <c r="AB83" s="41">
        <v>4.2346834232634356E-2</v>
      </c>
      <c r="AC83" s="41">
        <v>1.5026296018031571E-2</v>
      </c>
      <c r="AD83" s="41">
        <v>3.7565740045078899E-2</v>
      </c>
      <c r="AE83" s="100">
        <v>1.6050816201079121E-2</v>
      </c>
      <c r="AF83" s="112">
        <v>1.6050816201079177E-2</v>
      </c>
      <c r="AG83" s="111">
        <v>1.4342599549211132E-2</v>
      </c>
      <c r="AH83" s="111">
        <v>1.0000000000000009E-2</v>
      </c>
      <c r="AI83" s="34"/>
      <c r="AJ83" s="34"/>
      <c r="AK83" s="57" t="s">
        <v>28</v>
      </c>
      <c r="AL83" s="40">
        <v>1464.1</v>
      </c>
      <c r="AM83" s="41">
        <v>0.18168157912710881</v>
      </c>
      <c r="AN83" s="41">
        <v>9.3984962406015116E-2</v>
      </c>
      <c r="AO83" s="41">
        <v>8.9347079037800703E-2</v>
      </c>
      <c r="AP83" s="41">
        <v>4.4164037854889489E-2</v>
      </c>
      <c r="AQ83" s="41">
        <v>3.0211480362538575E-3</v>
      </c>
      <c r="AR83" s="41">
        <v>9.6385542168674718E-2</v>
      </c>
      <c r="AS83" s="41">
        <v>0.1703296703296702</v>
      </c>
      <c r="AT83" s="41">
        <v>5.1643192488262962E-2</v>
      </c>
      <c r="AU83" s="41">
        <v>3.7565740045078899E-2</v>
      </c>
      <c r="AV83" s="64"/>
      <c r="AW83" s="60">
        <v>0.37565740045078888</v>
      </c>
    </row>
    <row r="84" spans="3:49" ht="15.75">
      <c r="C84" s="57" t="s">
        <v>29</v>
      </c>
      <c r="D84" s="40">
        <v>1334</v>
      </c>
      <c r="E84" s="103">
        <v>0.32608695652173914</v>
      </c>
      <c r="F84" s="103">
        <v>0.35382308845577209</v>
      </c>
      <c r="G84" s="103">
        <v>0.36281859070464767</v>
      </c>
      <c r="H84" s="103">
        <v>0.39805097451274363</v>
      </c>
      <c r="I84" s="103">
        <v>0.4032983508245877</v>
      </c>
      <c r="J84" s="103">
        <v>0.48875562218890556</v>
      </c>
      <c r="K84" s="103">
        <v>0.55997001499250376</v>
      </c>
      <c r="L84" s="103">
        <v>0.61094452773613195</v>
      </c>
      <c r="M84" s="103">
        <v>0.62743628185907041</v>
      </c>
      <c r="N84" s="100">
        <v>0.65179910044977507</v>
      </c>
      <c r="O84" s="112">
        <v>0.67616191904047973</v>
      </c>
      <c r="P84" s="112">
        <v>0.7</v>
      </c>
      <c r="Q84" s="112">
        <v>0.71</v>
      </c>
      <c r="R84" s="91"/>
      <c r="S84" s="34"/>
      <c r="T84" s="57" t="s">
        <v>29</v>
      </c>
      <c r="U84" s="40">
        <v>1334</v>
      </c>
      <c r="V84" s="41">
        <v>0.32608695652173914</v>
      </c>
      <c r="W84" s="41">
        <v>2.7736131934032959E-2</v>
      </c>
      <c r="X84" s="41">
        <v>8.9955022488755754E-3</v>
      </c>
      <c r="Y84" s="41">
        <v>3.5232383808095957E-2</v>
      </c>
      <c r="Z84" s="41">
        <v>5.2473763118440764E-3</v>
      </c>
      <c r="AA84" s="41">
        <v>8.5457271364317855E-2</v>
      </c>
      <c r="AB84" s="41">
        <v>7.1214392803598203E-2</v>
      </c>
      <c r="AC84" s="41">
        <v>5.0974512743628186E-2</v>
      </c>
      <c r="AD84" s="41">
        <v>1.6491754122938462E-2</v>
      </c>
      <c r="AE84" s="100">
        <v>2.436281859070466E-2</v>
      </c>
      <c r="AF84" s="112">
        <v>2.436281859070466E-2</v>
      </c>
      <c r="AG84" s="111">
        <v>2.3838080959520225E-2</v>
      </c>
      <c r="AH84" s="111">
        <v>1.0000000000000009E-2</v>
      </c>
      <c r="AI84" s="34"/>
      <c r="AJ84" s="34"/>
      <c r="AK84" s="57" t="s">
        <v>29</v>
      </c>
      <c r="AL84" s="40">
        <v>1334</v>
      </c>
      <c r="AM84" s="41">
        <v>0.32608695652173914</v>
      </c>
      <c r="AN84" s="41">
        <v>8.5057471264367746E-2</v>
      </c>
      <c r="AO84" s="41">
        <v>2.5423728813559362E-2</v>
      </c>
      <c r="AP84" s="41">
        <v>9.7107438016528935E-2</v>
      </c>
      <c r="AQ84" s="41">
        <v>1.3182674199623347E-2</v>
      </c>
      <c r="AR84" s="41">
        <v>0.21189591078066919</v>
      </c>
      <c r="AS84" s="41">
        <v>0.14570552147239263</v>
      </c>
      <c r="AT84" s="41">
        <v>9.1030789825970543E-2</v>
      </c>
      <c r="AU84" s="41">
        <v>1.6491754122938462E-2</v>
      </c>
      <c r="AV84" s="64"/>
      <c r="AW84" s="60">
        <v>0.67616191904047973</v>
      </c>
    </row>
    <row r="85" spans="3:49" ht="15.75">
      <c r="C85" s="57" t="s">
        <v>30</v>
      </c>
      <c r="D85" s="40">
        <v>622.85</v>
      </c>
      <c r="E85" s="103">
        <v>8.3487195954082036E-2</v>
      </c>
      <c r="F85" s="103">
        <v>8.6698241952315958E-2</v>
      </c>
      <c r="G85" s="103">
        <v>9.3120333948783815E-2</v>
      </c>
      <c r="H85" s="103">
        <v>0.10596451794171952</v>
      </c>
      <c r="I85" s="103">
        <v>0.12362527093200609</v>
      </c>
      <c r="J85" s="103">
        <v>0.14931363891787749</v>
      </c>
      <c r="K85" s="103">
        <v>0.16215782291081318</v>
      </c>
      <c r="L85" s="103">
        <v>0.18945171389580154</v>
      </c>
      <c r="M85" s="103">
        <v>0.27936100184635143</v>
      </c>
      <c r="N85" s="100">
        <v>0.3018383238339889</v>
      </c>
      <c r="O85" s="112">
        <v>0.32431564582162636</v>
      </c>
      <c r="P85" s="112">
        <v>0.34</v>
      </c>
      <c r="Q85" s="112">
        <v>0.36</v>
      </c>
      <c r="R85" s="91"/>
      <c r="S85" s="34"/>
      <c r="T85" s="57" t="s">
        <v>30</v>
      </c>
      <c r="U85" s="40">
        <v>622.85</v>
      </c>
      <c r="V85" s="41">
        <v>8.3487195954082036E-2</v>
      </c>
      <c r="W85" s="41">
        <v>3.2110459982339218E-3</v>
      </c>
      <c r="X85" s="41">
        <v>6.4220919964678574E-3</v>
      </c>
      <c r="Y85" s="41">
        <v>1.2844183992935701E-2</v>
      </c>
      <c r="Z85" s="41">
        <v>1.7660752990286577E-2</v>
      </c>
      <c r="AA85" s="41">
        <v>2.5688367985871402E-2</v>
      </c>
      <c r="AB85" s="41">
        <v>1.2844183992935687E-2</v>
      </c>
      <c r="AC85" s="41">
        <v>2.7293890984988356E-2</v>
      </c>
      <c r="AD85" s="41">
        <v>8.9909287950549893E-2</v>
      </c>
      <c r="AE85" s="100">
        <v>2.2477321987637466E-2</v>
      </c>
      <c r="AF85" s="112">
        <v>2.2477321987637466E-2</v>
      </c>
      <c r="AG85" s="111">
        <v>1.5684354178373661E-2</v>
      </c>
      <c r="AH85" s="111">
        <v>1.9999999999999962E-2</v>
      </c>
      <c r="AI85" s="34"/>
      <c r="AJ85" s="34"/>
      <c r="AK85" s="57" t="s">
        <v>30</v>
      </c>
      <c r="AL85" s="40">
        <v>622.85</v>
      </c>
      <c r="AM85" s="41">
        <v>8.3487195954082036E-2</v>
      </c>
      <c r="AN85" s="41">
        <v>3.8461538461538429E-2</v>
      </c>
      <c r="AO85" s="41">
        <v>7.4074074074074181E-2</v>
      </c>
      <c r="AP85" s="41">
        <v>0.13793103448275865</v>
      </c>
      <c r="AQ85" s="41">
        <v>0.16666666666666657</v>
      </c>
      <c r="AR85" s="41">
        <v>0.20779220779220783</v>
      </c>
      <c r="AS85" s="41">
        <v>8.602150537634401E-2</v>
      </c>
      <c r="AT85" s="41">
        <v>0.1683168316831683</v>
      </c>
      <c r="AU85" s="41">
        <v>8.9909287950549893E-2</v>
      </c>
      <c r="AV85" s="64"/>
      <c r="AW85" s="60">
        <v>0.32431564582162636</v>
      </c>
    </row>
    <row r="86" spans="3:49" ht="15.75">
      <c r="C86" s="57" t="s">
        <v>31</v>
      </c>
      <c r="D86" s="40">
        <v>47</v>
      </c>
      <c r="E86" s="103">
        <v>0.1276595744680851</v>
      </c>
      <c r="F86" s="103">
        <v>0.1276595744680851</v>
      </c>
      <c r="G86" s="103">
        <v>0.1276595744680851</v>
      </c>
      <c r="H86" s="103">
        <v>0.1276595744680851</v>
      </c>
      <c r="I86" s="103">
        <v>0.1276595744680851</v>
      </c>
      <c r="J86" s="103">
        <v>0.1276595744680851</v>
      </c>
      <c r="K86" s="103">
        <v>0.1276595744680851</v>
      </c>
      <c r="L86" s="103">
        <v>0.1276595744680851</v>
      </c>
      <c r="M86" s="103">
        <v>0.23</v>
      </c>
      <c r="N86" s="100">
        <v>0.25329787234042556</v>
      </c>
      <c r="O86" s="112">
        <v>0.27659574468085107</v>
      </c>
      <c r="P86" s="112">
        <v>0.28999999999999998</v>
      </c>
      <c r="Q86" s="112">
        <v>0.2978723404255319</v>
      </c>
      <c r="R86" s="91"/>
      <c r="S86" s="34"/>
      <c r="T86" s="57" t="s">
        <v>31</v>
      </c>
      <c r="U86" s="40">
        <v>47</v>
      </c>
      <c r="V86" s="41">
        <v>0.1276595744680851</v>
      </c>
      <c r="W86" s="41">
        <v>0</v>
      </c>
      <c r="X86" s="41">
        <v>0</v>
      </c>
      <c r="Y86" s="41">
        <v>0</v>
      </c>
      <c r="Z86" s="41">
        <v>0</v>
      </c>
      <c r="AA86" s="41">
        <v>0</v>
      </c>
      <c r="AB86" s="41">
        <v>0</v>
      </c>
      <c r="AC86" s="41">
        <v>0</v>
      </c>
      <c r="AD86" s="41">
        <v>0.10234042553191491</v>
      </c>
      <c r="AE86" s="100">
        <v>2.3297872340425546E-2</v>
      </c>
      <c r="AF86" s="112">
        <v>2.3297872340425518E-2</v>
      </c>
      <c r="AG86" s="111">
        <v>1.3404255319148906E-2</v>
      </c>
      <c r="AH86" s="111">
        <v>7.8723404255319207E-3</v>
      </c>
      <c r="AI86" s="34"/>
      <c r="AJ86" s="34"/>
      <c r="AK86" s="57" t="s">
        <v>31</v>
      </c>
      <c r="AL86" s="40">
        <v>47</v>
      </c>
      <c r="AM86" s="41">
        <v>0.1276595744680851</v>
      </c>
      <c r="AN86" s="41">
        <v>0</v>
      </c>
      <c r="AO86" s="41">
        <v>0</v>
      </c>
      <c r="AP86" s="41">
        <v>0</v>
      </c>
      <c r="AQ86" s="41">
        <v>0</v>
      </c>
      <c r="AR86" s="41">
        <v>0</v>
      </c>
      <c r="AS86" s="41">
        <v>0</v>
      </c>
      <c r="AT86" s="41">
        <v>0</v>
      </c>
      <c r="AU86" s="41">
        <v>0.2978723404255319</v>
      </c>
      <c r="AV86" s="64"/>
      <c r="AW86" s="60">
        <v>0.27659574468085107</v>
      </c>
    </row>
    <row r="87" spans="3:49" ht="15.75">
      <c r="C87" s="57" t="s">
        <v>32</v>
      </c>
      <c r="D87" s="40">
        <v>3390.5899999999997</v>
      </c>
      <c r="E87" s="103">
        <v>0.14481255474710891</v>
      </c>
      <c r="F87" s="103">
        <v>0.1495314974679923</v>
      </c>
      <c r="G87" s="103">
        <v>0.15867444898970387</v>
      </c>
      <c r="H87" s="103">
        <v>0.17165154147213318</v>
      </c>
      <c r="I87" s="103">
        <v>0.18285903043423124</v>
      </c>
      <c r="J87" s="103">
        <v>0.19878546211721265</v>
      </c>
      <c r="K87" s="103">
        <v>0.23594713604416934</v>
      </c>
      <c r="L87" s="103">
        <v>0.26042665140875187</v>
      </c>
      <c r="M87" s="103">
        <v>0.28992004341427308</v>
      </c>
      <c r="N87" s="100">
        <v>0.33563480102283089</v>
      </c>
      <c r="O87" s="112">
        <v>0.3813495586313887</v>
      </c>
      <c r="P87" s="112">
        <v>0.4</v>
      </c>
      <c r="Q87" s="112">
        <v>0.41</v>
      </c>
      <c r="R87" s="91"/>
      <c r="S87" s="34"/>
      <c r="T87" s="57" t="s">
        <v>32</v>
      </c>
      <c r="U87" s="40">
        <v>3390.5899999999997</v>
      </c>
      <c r="V87" s="41">
        <v>0.14481255474710891</v>
      </c>
      <c r="W87" s="41">
        <v>4.7189427208833845E-3</v>
      </c>
      <c r="X87" s="41">
        <v>9.1429515217115731E-3</v>
      </c>
      <c r="Y87" s="41">
        <v>1.2977092482429314E-2</v>
      </c>
      <c r="Z87" s="41">
        <v>1.1207488962098056E-2</v>
      </c>
      <c r="AA87" s="41">
        <v>1.5926431682981412E-2</v>
      </c>
      <c r="AB87" s="41">
        <v>3.7161673926956684E-2</v>
      </c>
      <c r="AC87" s="41">
        <v>2.4479515364582538E-2</v>
      </c>
      <c r="AD87" s="41">
        <v>2.9493392005521202E-2</v>
      </c>
      <c r="AE87" s="100">
        <v>4.571475760855781E-2</v>
      </c>
      <c r="AF87" s="112">
        <v>4.571475760855781E-2</v>
      </c>
      <c r="AG87" s="111">
        <v>1.8650441368611326E-2</v>
      </c>
      <c r="AH87" s="111">
        <v>9.9999999999999534E-3</v>
      </c>
      <c r="AI87" s="34"/>
      <c r="AJ87" s="34"/>
      <c r="AK87" s="57" t="s">
        <v>32</v>
      </c>
      <c r="AL87" s="40">
        <v>3390.5899999999997</v>
      </c>
      <c r="AM87" s="41">
        <v>0.14481255474710891</v>
      </c>
      <c r="AN87" s="41">
        <v>3.2586558044806507E-2</v>
      </c>
      <c r="AO87" s="41">
        <v>6.1143984220907381E-2</v>
      </c>
      <c r="AP87" s="41">
        <v>8.1784386617100385E-2</v>
      </c>
      <c r="AQ87" s="41">
        <v>6.5292096219931345E-2</v>
      </c>
      <c r="AR87" s="41">
        <v>8.709677419354829E-2</v>
      </c>
      <c r="AS87" s="41">
        <v>0.18694362017804161</v>
      </c>
      <c r="AT87" s="41">
        <v>0.10374999999999987</v>
      </c>
      <c r="AU87" s="41">
        <v>2.9493392005521202E-2</v>
      </c>
      <c r="AV87" s="64"/>
      <c r="AW87" s="60">
        <v>0.3813495586313887</v>
      </c>
    </row>
    <row r="88" spans="3:49" ht="15.75">
      <c r="C88" s="57" t="s">
        <v>33</v>
      </c>
      <c r="D88" s="40">
        <v>2089.69</v>
      </c>
      <c r="E88" s="103">
        <v>0.15456838095602696</v>
      </c>
      <c r="F88" s="103">
        <v>0.16557479817580598</v>
      </c>
      <c r="G88" s="103">
        <v>0.2076863075384387</v>
      </c>
      <c r="H88" s="103">
        <v>0.23496308064832583</v>
      </c>
      <c r="I88" s="103">
        <v>0.24740511750546731</v>
      </c>
      <c r="J88" s="103">
        <v>0.28568830783513344</v>
      </c>
      <c r="K88" s="103">
        <v>0.30100158396699989</v>
      </c>
      <c r="L88" s="103">
        <v>0.32684273743952452</v>
      </c>
      <c r="M88" s="103">
        <v>0.34598433260435757</v>
      </c>
      <c r="N88" s="100">
        <v>0.41656896477467947</v>
      </c>
      <c r="O88" s="112">
        <v>0.48715359694500138</v>
      </c>
      <c r="P88" s="112">
        <v>0.52</v>
      </c>
      <c r="Q88" s="112">
        <v>0.52</v>
      </c>
      <c r="R88" s="91"/>
      <c r="S88" s="34"/>
      <c r="T88" s="57" t="s">
        <v>33</v>
      </c>
      <c r="U88" s="40">
        <v>2089.69</v>
      </c>
      <c r="V88" s="41">
        <v>0.15456838095602696</v>
      </c>
      <c r="W88" s="41">
        <v>1.1006417219779019E-2</v>
      </c>
      <c r="X88" s="41">
        <v>4.2111509362632721E-2</v>
      </c>
      <c r="Y88" s="41">
        <v>2.7276773109887131E-2</v>
      </c>
      <c r="Z88" s="41">
        <v>1.2442036857141486E-2</v>
      </c>
      <c r="AA88" s="41">
        <v>3.8283190329666122E-2</v>
      </c>
      <c r="AB88" s="41">
        <v>1.5313276131866449E-2</v>
      </c>
      <c r="AC88" s="41">
        <v>2.5841153472524636E-2</v>
      </c>
      <c r="AD88" s="41">
        <v>1.9141595164833047E-2</v>
      </c>
      <c r="AE88" s="100">
        <v>7.0584632170321904E-2</v>
      </c>
      <c r="AF88" s="112">
        <v>7.0584632170321904E-2</v>
      </c>
      <c r="AG88" s="111">
        <v>3.2846403054998641E-2</v>
      </c>
      <c r="AH88" s="111">
        <v>0</v>
      </c>
      <c r="AI88" s="34"/>
      <c r="AJ88" s="34"/>
      <c r="AK88" s="57" t="s">
        <v>33</v>
      </c>
      <c r="AL88" s="40">
        <v>2089.69</v>
      </c>
      <c r="AM88" s="41">
        <v>0.15456838095602696</v>
      </c>
      <c r="AN88" s="41">
        <v>7.1207430340557334E-2</v>
      </c>
      <c r="AO88" s="41">
        <v>0.25433526011560686</v>
      </c>
      <c r="AP88" s="41">
        <v>0.13133640552995401</v>
      </c>
      <c r="AQ88" s="41">
        <v>5.2953156822810578E-2</v>
      </c>
      <c r="AR88" s="41">
        <v>0.15473887814313347</v>
      </c>
      <c r="AS88" s="41">
        <v>5.3601340033500838E-2</v>
      </c>
      <c r="AT88" s="41">
        <v>8.5850556438791747E-2</v>
      </c>
      <c r="AU88" s="41">
        <v>1.9141595164833047E-2</v>
      </c>
      <c r="AV88" s="64"/>
      <c r="AW88" s="60">
        <v>0.48715359694500138</v>
      </c>
    </row>
    <row r="89" spans="3:49" ht="15.75">
      <c r="C89" s="57" t="s">
        <v>34</v>
      </c>
      <c r="D89" s="40">
        <v>2758.66</v>
      </c>
      <c r="E89" s="103">
        <v>0.15696026331624774</v>
      </c>
      <c r="F89" s="103">
        <v>0.16094770649518245</v>
      </c>
      <c r="G89" s="103">
        <v>0.1942972312644545</v>
      </c>
      <c r="H89" s="103">
        <v>0.21278446782133356</v>
      </c>
      <c r="I89" s="103">
        <v>0.2512089202728861</v>
      </c>
      <c r="J89" s="103">
        <v>0.29253333140002757</v>
      </c>
      <c r="K89" s="103">
        <v>0.31863295948032744</v>
      </c>
      <c r="L89" s="103">
        <v>0.35451994809073972</v>
      </c>
      <c r="M89" s="103">
        <v>0.37518215365431046</v>
      </c>
      <c r="N89" s="100">
        <v>0.3978380808073485</v>
      </c>
      <c r="O89" s="112">
        <v>0.42049400796038661</v>
      </c>
      <c r="P89" s="112">
        <v>0.42049400796038661</v>
      </c>
      <c r="Q89" s="112">
        <v>0.42</v>
      </c>
      <c r="R89" s="91"/>
      <c r="S89" s="34"/>
      <c r="T89" s="57" t="s">
        <v>34</v>
      </c>
      <c r="U89" s="40">
        <v>2758.66</v>
      </c>
      <c r="V89" s="41">
        <v>0.15696026331624774</v>
      </c>
      <c r="W89" s="41">
        <v>3.9874431789347076E-3</v>
      </c>
      <c r="X89" s="41">
        <v>3.3349524769272054E-2</v>
      </c>
      <c r="Y89" s="41">
        <v>1.8487236556879061E-2</v>
      </c>
      <c r="Z89" s="41">
        <v>3.8424452451552543E-2</v>
      </c>
      <c r="AA89" s="41">
        <v>4.1324411127141469E-2</v>
      </c>
      <c r="AB89" s="41">
        <v>2.6099628080299864E-2</v>
      </c>
      <c r="AC89" s="41">
        <v>3.5886988610412285E-2</v>
      </c>
      <c r="AD89" s="41">
        <v>2.0662205563570735E-2</v>
      </c>
      <c r="AE89" s="100">
        <v>2.2655927153038047E-2</v>
      </c>
      <c r="AF89" s="112">
        <v>2.2655927153038102E-2</v>
      </c>
      <c r="AG89" s="111">
        <v>0</v>
      </c>
      <c r="AH89" s="111">
        <v>-4.9400796038662209E-4</v>
      </c>
      <c r="AI89" s="34"/>
      <c r="AJ89" s="34"/>
      <c r="AK89" s="57" t="s">
        <v>34</v>
      </c>
      <c r="AL89" s="40">
        <v>2758.66</v>
      </c>
      <c r="AM89" s="41">
        <v>0.15696026331624774</v>
      </c>
      <c r="AN89" s="41">
        <v>2.5404157043879955E-2</v>
      </c>
      <c r="AO89" s="41">
        <v>0.20720720720720731</v>
      </c>
      <c r="AP89" s="41">
        <v>9.5149253731343253E-2</v>
      </c>
      <c r="AQ89" s="41">
        <v>0.18057921635434401</v>
      </c>
      <c r="AR89" s="41">
        <v>0.16450216450216462</v>
      </c>
      <c r="AS89" s="41">
        <v>8.9219330855018611E-2</v>
      </c>
      <c r="AT89" s="41">
        <v>0.11262798634812281</v>
      </c>
      <c r="AU89" s="41">
        <v>2.0662205563570735E-2</v>
      </c>
      <c r="AV89" s="64"/>
      <c r="AW89" s="60">
        <v>0.42049400796038661</v>
      </c>
    </row>
    <row r="90" spans="3:49" ht="15.75">
      <c r="C90" s="57" t="s">
        <v>35</v>
      </c>
      <c r="D90" s="40">
        <v>2199.9300000000003</v>
      </c>
      <c r="E90" s="103">
        <v>0.23182555808593908</v>
      </c>
      <c r="F90" s="103">
        <v>0.24137131636006598</v>
      </c>
      <c r="G90" s="103">
        <v>0.24546235562040608</v>
      </c>
      <c r="H90" s="103">
        <v>0.26500843208647545</v>
      </c>
      <c r="I90" s="103">
        <v>0.28546362838817596</v>
      </c>
      <c r="J90" s="103">
        <v>0.3109189837858477</v>
      </c>
      <c r="K90" s="103">
        <v>0.32546490115594584</v>
      </c>
      <c r="L90" s="103">
        <v>0.36228425449900675</v>
      </c>
      <c r="M90" s="103">
        <v>0.38546681030760066</v>
      </c>
      <c r="N90" s="100">
        <v>0.41024032582854908</v>
      </c>
      <c r="O90" s="112">
        <v>0.43501384134949744</v>
      </c>
      <c r="P90" s="112">
        <v>0.47</v>
      </c>
      <c r="Q90" s="112">
        <v>0.51</v>
      </c>
      <c r="R90" s="91"/>
      <c r="S90" s="34"/>
      <c r="T90" s="57" t="s">
        <v>35</v>
      </c>
      <c r="U90" s="40">
        <v>2199.9300000000003</v>
      </c>
      <c r="V90" s="41">
        <v>0.23182555808593908</v>
      </c>
      <c r="W90" s="41">
        <v>9.5457582741269031E-3</v>
      </c>
      <c r="X90" s="41">
        <v>4.0910392603401013E-3</v>
      </c>
      <c r="Y90" s="41">
        <v>1.9546076466069373E-2</v>
      </c>
      <c r="Z90" s="41">
        <v>2.0455196301700507E-2</v>
      </c>
      <c r="AA90" s="41">
        <v>2.5455355397671742E-2</v>
      </c>
      <c r="AB90" s="41">
        <v>1.4545917370098138E-2</v>
      </c>
      <c r="AC90" s="41">
        <v>3.6819353343060912E-2</v>
      </c>
      <c r="AD90" s="41">
        <v>2.3182555808593908E-2</v>
      </c>
      <c r="AE90" s="100">
        <v>2.4773515520948419E-2</v>
      </c>
      <c r="AF90" s="112">
        <v>2.4773515520948364E-2</v>
      </c>
      <c r="AG90" s="111">
        <v>3.498615865050253E-2</v>
      </c>
      <c r="AH90" s="111">
        <v>4.0000000000000036E-2</v>
      </c>
      <c r="AI90" s="34"/>
      <c r="AJ90" s="34"/>
      <c r="AK90" s="57" t="s">
        <v>35</v>
      </c>
      <c r="AL90" s="40">
        <v>2199.9300000000003</v>
      </c>
      <c r="AM90" s="41">
        <v>0.23182555808593908</v>
      </c>
      <c r="AN90" s="41">
        <v>4.1176470588235294E-2</v>
      </c>
      <c r="AO90" s="41">
        <v>1.6949152542372881E-2</v>
      </c>
      <c r="AP90" s="41">
        <v>7.9629629629629634E-2</v>
      </c>
      <c r="AQ90" s="41">
        <v>7.7186963979416809E-2</v>
      </c>
      <c r="AR90" s="41">
        <v>8.9171974522292988E-2</v>
      </c>
      <c r="AS90" s="41">
        <v>4.6783625730994149E-2</v>
      </c>
      <c r="AT90" s="41">
        <v>0.11312849162011174</v>
      </c>
      <c r="AU90" s="41">
        <v>2.3182555808593908E-2</v>
      </c>
      <c r="AV90" s="64"/>
      <c r="AW90" s="60">
        <v>0.43501384134949744</v>
      </c>
    </row>
    <row r="91" spans="3:49" ht="15.75">
      <c r="C91" s="57" t="s">
        <v>36</v>
      </c>
      <c r="D91" s="40">
        <v>1305.5</v>
      </c>
      <c r="E91" s="103">
        <v>9.2684795097663725E-2</v>
      </c>
      <c r="F91" s="103">
        <v>9.574875526618154E-2</v>
      </c>
      <c r="G91" s="103">
        <v>0.10111068556108771</v>
      </c>
      <c r="H91" s="103">
        <v>0.12562236690923018</v>
      </c>
      <c r="I91" s="103">
        <v>0.14630409804672539</v>
      </c>
      <c r="J91" s="103">
        <v>0.17158176943699732</v>
      </c>
      <c r="K91" s="103">
        <v>0.19992340099578707</v>
      </c>
      <c r="L91" s="103">
        <v>0.22213711221754118</v>
      </c>
      <c r="M91" s="103">
        <v>0.24818077364994254</v>
      </c>
      <c r="N91" s="100">
        <v>0.27269245499808503</v>
      </c>
      <c r="O91" s="112">
        <v>0.2972041363462275</v>
      </c>
      <c r="P91" s="112">
        <v>0.31</v>
      </c>
      <c r="Q91" s="112">
        <v>0.31</v>
      </c>
      <c r="R91" s="91"/>
      <c r="S91" s="34"/>
      <c r="T91" s="57" t="s">
        <v>36</v>
      </c>
      <c r="U91" s="40">
        <v>1305.5</v>
      </c>
      <c r="V91" s="41">
        <v>9.2684795097663725E-2</v>
      </c>
      <c r="W91" s="41">
        <v>3.0639601685178153E-3</v>
      </c>
      <c r="X91" s="41">
        <v>5.3619302949061698E-3</v>
      </c>
      <c r="Y91" s="41">
        <v>2.4511681348142467E-2</v>
      </c>
      <c r="Z91" s="41">
        <v>2.0681731137495218E-2</v>
      </c>
      <c r="AA91" s="41">
        <v>2.5277671390271927E-2</v>
      </c>
      <c r="AB91" s="41">
        <v>2.8341631558789743E-2</v>
      </c>
      <c r="AC91" s="41">
        <v>2.2213711221754112E-2</v>
      </c>
      <c r="AD91" s="41">
        <v>2.604366143240136E-2</v>
      </c>
      <c r="AE91" s="100">
        <v>2.4511681348142494E-2</v>
      </c>
      <c r="AF91" s="112">
        <v>2.4511681348142467E-2</v>
      </c>
      <c r="AG91" s="111">
        <v>1.2795863653772499E-2</v>
      </c>
      <c r="AH91" s="111">
        <v>0</v>
      </c>
      <c r="AI91" s="34"/>
      <c r="AJ91" s="34"/>
      <c r="AK91" s="57" t="s">
        <v>36</v>
      </c>
      <c r="AL91" s="40">
        <v>1305.5</v>
      </c>
      <c r="AM91" s="41">
        <v>9.2684795097663725E-2</v>
      </c>
      <c r="AN91" s="41">
        <v>3.3057851239669485E-2</v>
      </c>
      <c r="AO91" s="41">
        <v>5.6000000000000036E-2</v>
      </c>
      <c r="AP91" s="41">
        <v>0.24242424242424235</v>
      </c>
      <c r="AQ91" s="41">
        <v>0.16463414634146348</v>
      </c>
      <c r="AR91" s="41">
        <v>0.17277486910994766</v>
      </c>
      <c r="AS91" s="41">
        <v>0.16517857142857145</v>
      </c>
      <c r="AT91" s="41">
        <v>0.11111111111111108</v>
      </c>
      <c r="AU91" s="41">
        <v>2.604366143240136E-2</v>
      </c>
      <c r="AV91" s="64"/>
      <c r="AW91" s="60">
        <v>0.2972041363462275</v>
      </c>
    </row>
    <row r="92" spans="3:49" ht="15.75">
      <c r="C92" s="57" t="s">
        <v>37</v>
      </c>
      <c r="D92" s="40">
        <v>1537.65</v>
      </c>
      <c r="E92" s="103">
        <v>9.6901115338340962E-2</v>
      </c>
      <c r="F92" s="103">
        <v>0.10860729034565733</v>
      </c>
      <c r="G92" s="103">
        <v>0.11511072090527753</v>
      </c>
      <c r="H92" s="103">
        <v>0.12746723896855591</v>
      </c>
      <c r="I92" s="103">
        <v>0.13787272786394822</v>
      </c>
      <c r="J92" s="103">
        <v>0.15022924592722661</v>
      </c>
      <c r="K92" s="103">
        <v>0.17364159594185932</v>
      </c>
      <c r="L92" s="103">
        <v>0.20160634734822619</v>
      </c>
      <c r="M92" s="103">
        <v>0.2380255584820993</v>
      </c>
      <c r="N92" s="100">
        <v>0.27997268559164956</v>
      </c>
      <c r="O92" s="112">
        <v>0.32191981270119985</v>
      </c>
      <c r="P92" s="112">
        <v>0.34</v>
      </c>
      <c r="Q92" s="112">
        <v>0.35</v>
      </c>
      <c r="R92" s="91"/>
      <c r="S92" s="34"/>
      <c r="T92" s="57" t="s">
        <v>37</v>
      </c>
      <c r="U92" s="40">
        <v>1537.65</v>
      </c>
      <c r="V92" s="41">
        <v>9.6901115338340962E-2</v>
      </c>
      <c r="W92" s="41">
        <v>1.1706175007316369E-2</v>
      </c>
      <c r="X92" s="41">
        <v>6.5034305596202019E-3</v>
      </c>
      <c r="Y92" s="41">
        <v>1.2356518063278379E-2</v>
      </c>
      <c r="Z92" s="41">
        <v>1.0405488895392306E-2</v>
      </c>
      <c r="AA92" s="41">
        <v>1.2356518063278393E-2</v>
      </c>
      <c r="AB92" s="41">
        <v>2.341235001463271E-2</v>
      </c>
      <c r="AC92" s="41">
        <v>2.7964751406366867E-2</v>
      </c>
      <c r="AD92" s="41">
        <v>3.6419211133873114E-2</v>
      </c>
      <c r="AE92" s="100">
        <v>4.1947127109550258E-2</v>
      </c>
      <c r="AF92" s="112">
        <v>4.1947127109550286E-2</v>
      </c>
      <c r="AG92" s="111">
        <v>1.8080187298800177E-2</v>
      </c>
      <c r="AH92" s="111">
        <v>9.9999999999999534E-3</v>
      </c>
      <c r="AI92" s="34"/>
      <c r="AJ92" s="34"/>
      <c r="AK92" s="57" t="s">
        <v>37</v>
      </c>
      <c r="AL92" s="40">
        <v>1537.65</v>
      </c>
      <c r="AM92" s="41">
        <v>9.6901115338340962E-2</v>
      </c>
      <c r="AN92" s="41">
        <v>0.1208053691275169</v>
      </c>
      <c r="AO92" s="41">
        <v>5.9880239520958105E-2</v>
      </c>
      <c r="AP92" s="41">
        <v>0.10734463276836158</v>
      </c>
      <c r="AQ92" s="41">
        <v>8.1632653061224386E-2</v>
      </c>
      <c r="AR92" s="41">
        <v>8.9622641509434067E-2</v>
      </c>
      <c r="AS92" s="41">
        <v>0.15584415584415579</v>
      </c>
      <c r="AT92" s="41">
        <v>0.16104868913857684</v>
      </c>
      <c r="AU92" s="41">
        <v>3.6419211133873114E-2</v>
      </c>
      <c r="AV92" s="64"/>
      <c r="AW92" s="60">
        <v>0.32191981270119985</v>
      </c>
    </row>
    <row r="93" spans="3:49" ht="15.75">
      <c r="C93" s="57" t="s">
        <v>38</v>
      </c>
      <c r="D93" s="40">
        <v>414.54999999999995</v>
      </c>
      <c r="E93" s="103">
        <v>4.5832830780364257E-2</v>
      </c>
      <c r="F93" s="103">
        <v>4.5832830780364257E-2</v>
      </c>
      <c r="G93" s="103">
        <v>5.306959353515861E-2</v>
      </c>
      <c r="H93" s="103">
        <v>5.548184778675673E-2</v>
      </c>
      <c r="I93" s="103">
        <v>7.4779881799541675E-2</v>
      </c>
      <c r="J93" s="103">
        <v>7.9604390302737915E-2</v>
      </c>
      <c r="K93" s="103">
        <v>8.9253407309130395E-2</v>
      </c>
      <c r="L93" s="103">
        <v>0.10131467856712098</v>
      </c>
      <c r="M93" s="103">
        <v>0.12302496683150406</v>
      </c>
      <c r="N93" s="100">
        <v>0.14714750934748524</v>
      </c>
      <c r="O93" s="112">
        <v>0.17127005186346642</v>
      </c>
      <c r="P93" s="112">
        <v>0.18</v>
      </c>
      <c r="Q93" s="112">
        <v>0.2</v>
      </c>
      <c r="R93" s="91"/>
      <c r="S93" s="34"/>
      <c r="T93" s="57" t="s">
        <v>38</v>
      </c>
      <c r="U93" s="40">
        <v>414.54999999999995</v>
      </c>
      <c r="V93" s="41">
        <v>4.5832830780364257E-2</v>
      </c>
      <c r="W93" s="41">
        <v>0</v>
      </c>
      <c r="X93" s="41">
        <v>7.2367627547943528E-3</v>
      </c>
      <c r="Y93" s="41">
        <v>2.4122542515981199E-3</v>
      </c>
      <c r="Z93" s="41">
        <v>1.9298034012784945E-2</v>
      </c>
      <c r="AA93" s="41">
        <v>4.8245085031962398E-3</v>
      </c>
      <c r="AB93" s="41">
        <v>9.6490170063924796E-3</v>
      </c>
      <c r="AC93" s="41">
        <v>1.2061271257990586E-2</v>
      </c>
      <c r="AD93" s="41">
        <v>2.1710288264383079E-2</v>
      </c>
      <c r="AE93" s="100">
        <v>2.4122542515981185E-2</v>
      </c>
      <c r="AF93" s="112">
        <v>2.4122542515981171E-2</v>
      </c>
      <c r="AG93" s="111">
        <v>8.7299481365335774E-3</v>
      </c>
      <c r="AH93" s="111">
        <v>2.0000000000000018E-2</v>
      </c>
      <c r="AI93" s="34"/>
      <c r="AJ93" s="34"/>
      <c r="AK93" s="57" t="s">
        <v>38</v>
      </c>
      <c r="AL93" s="40">
        <v>414.54999999999995</v>
      </c>
      <c r="AM93" s="41">
        <v>4.5832830780364257E-2</v>
      </c>
      <c r="AN93" s="41">
        <v>0</v>
      </c>
      <c r="AO93" s="41">
        <v>0.15789473684210517</v>
      </c>
      <c r="AP93" s="41">
        <v>4.5454545454545477E-2</v>
      </c>
      <c r="AQ93" s="41">
        <v>0.34782608695652167</v>
      </c>
      <c r="AR93" s="41">
        <v>6.4516129032258104E-2</v>
      </c>
      <c r="AS93" s="41">
        <v>0.12121212121212127</v>
      </c>
      <c r="AT93" s="41">
        <v>0.13513513513513503</v>
      </c>
      <c r="AU93" s="41">
        <v>2.1710288264383079E-2</v>
      </c>
      <c r="AV93" s="64"/>
      <c r="AW93" s="60">
        <v>0.17127005186346642</v>
      </c>
    </row>
    <row r="94" spans="3:49" ht="15.75">
      <c r="C94" s="57" t="s">
        <v>39</v>
      </c>
      <c r="D94" s="40">
        <v>1428.22</v>
      </c>
      <c r="E94" s="103">
        <v>0.33048129839940626</v>
      </c>
      <c r="F94" s="103">
        <v>0.3381831930654941</v>
      </c>
      <c r="G94" s="103">
        <v>0.35778801585189957</v>
      </c>
      <c r="H94" s="103">
        <v>0.36969094397221713</v>
      </c>
      <c r="I94" s="103">
        <v>0.38369438881964962</v>
      </c>
      <c r="J94" s="103">
        <v>0.4180028286958592</v>
      </c>
      <c r="K94" s="103">
        <v>0.45021075184495385</v>
      </c>
      <c r="L94" s="103">
        <v>0.46701488566187283</v>
      </c>
      <c r="M94" s="103">
        <v>0.51322625365839991</v>
      </c>
      <c r="N94" s="100">
        <v>0.55593676044306894</v>
      </c>
      <c r="O94" s="112">
        <v>0.59864726722773798</v>
      </c>
      <c r="P94" s="112">
        <v>0.62</v>
      </c>
      <c r="Q94" s="112">
        <v>0.63</v>
      </c>
      <c r="R94" s="91"/>
      <c r="S94" s="34"/>
      <c r="T94" s="57" t="s">
        <v>39</v>
      </c>
      <c r="U94" s="40">
        <v>1428.22</v>
      </c>
      <c r="V94" s="41">
        <v>0.33048129839940626</v>
      </c>
      <c r="W94" s="41">
        <v>7.7018946660878385E-3</v>
      </c>
      <c r="X94" s="41">
        <v>1.9604822786405462E-2</v>
      </c>
      <c r="Y94" s="41">
        <v>1.1902928120317569E-2</v>
      </c>
      <c r="Z94" s="41">
        <v>1.4003444847432489E-2</v>
      </c>
      <c r="AA94" s="41">
        <v>3.4308439876209573E-2</v>
      </c>
      <c r="AB94" s="41">
        <v>3.2207923149094653E-2</v>
      </c>
      <c r="AC94" s="41">
        <v>1.6804133816918976E-2</v>
      </c>
      <c r="AD94" s="41">
        <v>4.6211367996527086E-2</v>
      </c>
      <c r="AE94" s="100">
        <v>4.2710506784669033E-2</v>
      </c>
      <c r="AF94" s="112">
        <v>4.2710506784669033E-2</v>
      </c>
      <c r="AG94" s="111">
        <v>2.1352732772262017E-2</v>
      </c>
      <c r="AH94" s="111">
        <v>1.0000000000000009E-2</v>
      </c>
      <c r="AI94" s="34"/>
      <c r="AJ94" s="34"/>
      <c r="AK94" s="57" t="s">
        <v>39</v>
      </c>
      <c r="AL94" s="40">
        <v>1428.22</v>
      </c>
      <c r="AM94" s="41">
        <v>0.33048129839940626</v>
      </c>
      <c r="AN94" s="41">
        <v>2.3305084745762653E-2</v>
      </c>
      <c r="AO94" s="41">
        <v>5.7971014492753645E-2</v>
      </c>
      <c r="AP94" s="41">
        <v>3.3268101761252361E-2</v>
      </c>
      <c r="AQ94" s="41">
        <v>3.7878787878787935E-2</v>
      </c>
      <c r="AR94" s="41">
        <v>8.9416058394160655E-2</v>
      </c>
      <c r="AS94" s="41">
        <v>7.7051926298157394E-2</v>
      </c>
      <c r="AT94" s="41">
        <v>3.7325038880248865E-2</v>
      </c>
      <c r="AU94" s="41">
        <v>4.6211367996527086E-2</v>
      </c>
      <c r="AV94" s="64"/>
      <c r="AW94" s="60">
        <v>0.59864726722773798</v>
      </c>
    </row>
    <row r="95" spans="3:49" ht="15.75">
      <c r="C95" s="57" t="s">
        <v>40</v>
      </c>
      <c r="D95" s="40">
        <v>0</v>
      </c>
      <c r="E95" s="103"/>
      <c r="F95" s="103"/>
      <c r="G95" s="103"/>
      <c r="H95" s="103"/>
      <c r="I95" s="103"/>
      <c r="J95" s="103"/>
      <c r="K95" s="103"/>
      <c r="L95" s="103"/>
      <c r="M95" s="103"/>
      <c r="N95" s="100"/>
      <c r="O95" s="112"/>
      <c r="P95" s="112"/>
      <c r="Q95" s="112"/>
      <c r="R95" s="91"/>
      <c r="S95" s="34"/>
      <c r="T95" s="57" t="s">
        <v>40</v>
      </c>
      <c r="U95" s="40">
        <v>0</v>
      </c>
      <c r="V95" s="41"/>
      <c r="W95" s="41"/>
      <c r="X95" s="41"/>
      <c r="Y95" s="41"/>
      <c r="Z95" s="41"/>
      <c r="AA95" s="41"/>
      <c r="AB95" s="41"/>
      <c r="AC95" s="41"/>
      <c r="AD95" s="41"/>
      <c r="AE95" s="100"/>
      <c r="AF95" s="112"/>
      <c r="AG95" s="111"/>
      <c r="AH95" s="111"/>
      <c r="AI95" s="34"/>
      <c r="AJ95" s="34"/>
      <c r="AK95" s="57" t="s">
        <v>40</v>
      </c>
      <c r="AL95" s="40">
        <v>0</v>
      </c>
      <c r="AM95" s="41"/>
      <c r="AN95" s="41"/>
      <c r="AO95" s="41"/>
      <c r="AP95" s="41"/>
      <c r="AQ95" s="41"/>
      <c r="AR95" s="41"/>
      <c r="AS95" s="41"/>
      <c r="AT95" s="41"/>
      <c r="AU95" s="41"/>
      <c r="AV95" s="64"/>
      <c r="AW95" s="60"/>
    </row>
    <row r="96" spans="3:49" ht="15.75">
      <c r="C96" s="57" t="s">
        <v>41</v>
      </c>
      <c r="D96" s="40">
        <v>1107.1199999999999</v>
      </c>
      <c r="E96" s="103">
        <v>0.23665004696871164</v>
      </c>
      <c r="F96" s="103">
        <v>0.25652142495845076</v>
      </c>
      <c r="G96" s="103">
        <v>0.26284413613700414</v>
      </c>
      <c r="H96" s="103">
        <v>0.27729604740226899</v>
      </c>
      <c r="I96" s="103">
        <v>0.28361875858082236</v>
      </c>
      <c r="J96" s="103">
        <v>0.30800635884095673</v>
      </c>
      <c r="K96" s="103">
        <v>0.32968422573885398</v>
      </c>
      <c r="L96" s="103">
        <v>0.3558783149071465</v>
      </c>
      <c r="M96" s="103">
        <v>0.36400751499385797</v>
      </c>
      <c r="N96" s="100">
        <v>0.42858949346051023</v>
      </c>
      <c r="O96" s="112">
        <v>0.49317147192716243</v>
      </c>
      <c r="P96" s="112">
        <v>0.51</v>
      </c>
      <c r="Q96" s="112">
        <v>0.52</v>
      </c>
      <c r="R96" s="91"/>
      <c r="S96" s="34"/>
      <c r="T96" s="57" t="s">
        <v>41</v>
      </c>
      <c r="U96" s="40">
        <v>1107.1199999999999</v>
      </c>
      <c r="V96" s="41">
        <v>0.23665004696871164</v>
      </c>
      <c r="W96" s="41">
        <v>1.987137798973912E-2</v>
      </c>
      <c r="X96" s="41">
        <v>6.3227111785533752E-3</v>
      </c>
      <c r="Y96" s="41">
        <v>1.445191126526485E-2</v>
      </c>
      <c r="Z96" s="41">
        <v>6.3227111785533752E-3</v>
      </c>
      <c r="AA96" s="41">
        <v>2.4387600260134368E-2</v>
      </c>
      <c r="AB96" s="41">
        <v>2.1677866897897247E-2</v>
      </c>
      <c r="AC96" s="41">
        <v>2.6194089168292523E-2</v>
      </c>
      <c r="AD96" s="41">
        <v>8.1292000867114744E-3</v>
      </c>
      <c r="AE96" s="100">
        <v>6.4581978466652257E-2</v>
      </c>
      <c r="AF96" s="112">
        <v>6.4581978466652201E-2</v>
      </c>
      <c r="AG96" s="111">
        <v>1.6828528072837579E-2</v>
      </c>
      <c r="AH96" s="111">
        <v>1.0000000000000009E-2</v>
      </c>
      <c r="AI96" s="34"/>
      <c r="AJ96" s="34"/>
      <c r="AK96" s="57" t="s">
        <v>41</v>
      </c>
      <c r="AL96" s="40">
        <v>1107.1199999999999</v>
      </c>
      <c r="AM96" s="41">
        <v>0.23665004696871164</v>
      </c>
      <c r="AN96" s="41">
        <v>8.3969465648854852E-2</v>
      </c>
      <c r="AO96" s="41">
        <v>2.4647887323943705E-2</v>
      </c>
      <c r="AP96" s="41">
        <v>5.4982817869415876E-2</v>
      </c>
      <c r="AQ96" s="41">
        <v>2.2801302931596129E-2</v>
      </c>
      <c r="AR96" s="41">
        <v>8.5987261146496671E-2</v>
      </c>
      <c r="AS96" s="41">
        <v>7.0381231671554245E-2</v>
      </c>
      <c r="AT96" s="41">
        <v>7.9452054794520596E-2</v>
      </c>
      <c r="AU96" s="41">
        <v>8.1292000867114744E-3</v>
      </c>
      <c r="AV96" s="64"/>
      <c r="AW96" s="60">
        <v>0.49317147192716243</v>
      </c>
    </row>
    <row r="97" spans="3:49" ht="15.75">
      <c r="C97" s="57" t="s">
        <v>42</v>
      </c>
      <c r="D97" s="40">
        <v>2829.75</v>
      </c>
      <c r="E97" s="103">
        <v>0.18022793532997614</v>
      </c>
      <c r="F97" s="103">
        <v>0.18517536884883823</v>
      </c>
      <c r="G97" s="103">
        <v>0.21167947698559944</v>
      </c>
      <c r="H97" s="103">
        <v>0.23005565862708721</v>
      </c>
      <c r="I97" s="103">
        <v>0.2501987808110257</v>
      </c>
      <c r="J97" s="103">
        <v>0.26292075271667109</v>
      </c>
      <c r="K97" s="103">
        <v>0.27705627705627706</v>
      </c>
      <c r="L97" s="103">
        <v>0.29331213004682394</v>
      </c>
      <c r="M97" s="103">
        <v>0.30179344465058749</v>
      </c>
      <c r="N97" s="100">
        <v>0.32653061224489799</v>
      </c>
      <c r="O97" s="112">
        <v>0.35126777983920843</v>
      </c>
      <c r="P97" s="112">
        <v>0.37</v>
      </c>
      <c r="Q97" s="112">
        <v>0.39</v>
      </c>
      <c r="R97" s="91"/>
      <c r="S97" s="34"/>
      <c r="T97" s="57" t="s">
        <v>42</v>
      </c>
      <c r="U97" s="40">
        <v>2829.75</v>
      </c>
      <c r="V97" s="41">
        <v>0.18022793532997614</v>
      </c>
      <c r="W97" s="41">
        <v>4.9474335188620933E-3</v>
      </c>
      <c r="X97" s="41">
        <v>2.6504108136761212E-2</v>
      </c>
      <c r="Y97" s="41">
        <v>1.8376181641487771E-2</v>
      </c>
      <c r="Z97" s="41">
        <v>2.0143122183938489E-2</v>
      </c>
      <c r="AA97" s="41">
        <v>1.2721971905645391E-2</v>
      </c>
      <c r="AB97" s="41">
        <v>1.4135524339605965E-2</v>
      </c>
      <c r="AC97" s="41">
        <v>1.6255852990546882E-2</v>
      </c>
      <c r="AD97" s="41">
        <v>8.4813146037635567E-3</v>
      </c>
      <c r="AE97" s="100">
        <v>2.4737167594310494E-2</v>
      </c>
      <c r="AF97" s="112">
        <v>2.4737167594310439E-2</v>
      </c>
      <c r="AG97" s="111">
        <v>1.8732220160791568E-2</v>
      </c>
      <c r="AH97" s="111">
        <v>2.0000000000000018E-2</v>
      </c>
      <c r="AI97" s="34"/>
      <c r="AJ97" s="34"/>
      <c r="AK97" s="57" t="s">
        <v>42</v>
      </c>
      <c r="AL97" s="40">
        <v>2829.75</v>
      </c>
      <c r="AM97" s="41">
        <v>0.18022793532997614</v>
      </c>
      <c r="AN97" s="41">
        <v>2.745098039215688E-2</v>
      </c>
      <c r="AO97" s="41">
        <v>0.14312977099236648</v>
      </c>
      <c r="AP97" s="41">
        <v>8.6811352253756288E-2</v>
      </c>
      <c r="AQ97" s="41">
        <v>8.7557603686635843E-2</v>
      </c>
      <c r="AR97" s="41">
        <v>5.084745762711871E-2</v>
      </c>
      <c r="AS97" s="41">
        <v>5.3763440860215027E-2</v>
      </c>
      <c r="AT97" s="41">
        <v>5.8673469387755153E-2</v>
      </c>
      <c r="AU97" s="41">
        <v>8.4813146037635567E-3</v>
      </c>
      <c r="AV97" s="64"/>
      <c r="AW97" s="60">
        <v>0.35126777983920843</v>
      </c>
    </row>
    <row r="98" spans="3:49" ht="15.75">
      <c r="C98" s="57" t="s">
        <v>43</v>
      </c>
      <c r="D98" s="40">
        <v>4744.0199999999995</v>
      </c>
      <c r="E98" s="103">
        <v>0.14713260062141392</v>
      </c>
      <c r="F98" s="103">
        <v>0.15451030982162808</v>
      </c>
      <c r="G98" s="103">
        <v>0.16652543623340543</v>
      </c>
      <c r="H98" s="103">
        <v>0.19118806413126421</v>
      </c>
      <c r="I98" s="103">
        <v>0.21184564989186389</v>
      </c>
      <c r="J98" s="103">
        <v>0.23650827778972267</v>
      </c>
      <c r="K98" s="103">
        <v>0.26032773892184269</v>
      </c>
      <c r="L98" s="103">
        <v>0.28182849144818112</v>
      </c>
      <c r="M98" s="103">
        <v>0.30859903626038682</v>
      </c>
      <c r="N98" s="100">
        <v>0.35202212469593303</v>
      </c>
      <c r="O98" s="112">
        <v>0.39544521313147923</v>
      </c>
      <c r="P98" s="112">
        <v>0.42</v>
      </c>
      <c r="Q98" s="112">
        <v>0.43</v>
      </c>
      <c r="R98" s="91"/>
      <c r="S98" s="34"/>
      <c r="T98" s="57" t="s">
        <v>43</v>
      </c>
      <c r="U98" s="40">
        <v>4744.0199999999995</v>
      </c>
      <c r="V98" s="41">
        <v>0.14713260062141392</v>
      </c>
      <c r="W98" s="41">
        <v>7.3777092002141609E-3</v>
      </c>
      <c r="X98" s="41">
        <v>1.2015126411777349E-2</v>
      </c>
      <c r="Y98" s="41">
        <v>2.466262789785878E-2</v>
      </c>
      <c r="Z98" s="41">
        <v>2.0657585760599673E-2</v>
      </c>
      <c r="AA98" s="41">
        <v>2.466262789785878E-2</v>
      </c>
      <c r="AB98" s="41">
        <v>2.3819461132120023E-2</v>
      </c>
      <c r="AC98" s="41">
        <v>2.1500752526338429E-2</v>
      </c>
      <c r="AD98" s="41">
        <v>2.6770544812205699E-2</v>
      </c>
      <c r="AE98" s="100">
        <v>4.3423088435546209E-2</v>
      </c>
      <c r="AF98" s="112">
        <v>4.3423088435546209E-2</v>
      </c>
      <c r="AG98" s="111">
        <v>2.455478686852075E-2</v>
      </c>
      <c r="AH98" s="111">
        <v>1.0000000000000009E-2</v>
      </c>
      <c r="AI98" s="34"/>
      <c r="AJ98" s="34"/>
      <c r="AK98" s="57" t="s">
        <v>43</v>
      </c>
      <c r="AL98" s="40">
        <v>4744.0199999999995</v>
      </c>
      <c r="AM98" s="41">
        <v>0.14713260062141392</v>
      </c>
      <c r="AN98" s="41">
        <v>5.0143266475644668E-2</v>
      </c>
      <c r="AO98" s="41">
        <v>7.7762619372441985E-2</v>
      </c>
      <c r="AP98" s="41">
        <v>0.14810126582278482</v>
      </c>
      <c r="AQ98" s="41">
        <v>0.1080485115766263</v>
      </c>
      <c r="AR98" s="41">
        <v>0.11641791044776119</v>
      </c>
      <c r="AS98" s="41">
        <v>0.10071301247771838</v>
      </c>
      <c r="AT98" s="41">
        <v>8.259109311740892E-2</v>
      </c>
      <c r="AU98" s="41">
        <v>2.6770544812205699E-2</v>
      </c>
      <c r="AV98" s="64"/>
      <c r="AW98" s="60">
        <v>0.39544521313147923</v>
      </c>
    </row>
    <row r="99" spans="3:49" ht="15.75">
      <c r="C99" s="57" t="s">
        <v>44</v>
      </c>
      <c r="D99" s="40">
        <v>588.91999999999996</v>
      </c>
      <c r="E99" s="103">
        <v>9.6787339536779191E-2</v>
      </c>
      <c r="F99" s="103">
        <v>9.8485363037424445E-2</v>
      </c>
      <c r="G99" s="103">
        <v>0.12055966854581268</v>
      </c>
      <c r="H99" s="103">
        <v>0.12395571554710318</v>
      </c>
      <c r="I99" s="103">
        <v>0.12735176254839367</v>
      </c>
      <c r="J99" s="103">
        <v>0.13414385655097469</v>
      </c>
      <c r="K99" s="103">
        <v>0.13923792705291041</v>
      </c>
      <c r="L99" s="103">
        <v>0.14093595055355568</v>
      </c>
      <c r="M99" s="103">
        <v>0.15452013855871766</v>
      </c>
      <c r="N99" s="100">
        <v>0.23347823133872175</v>
      </c>
      <c r="O99" s="112">
        <v>0.31243632411872585</v>
      </c>
      <c r="P99" s="112">
        <v>0.33</v>
      </c>
      <c r="Q99" s="112">
        <v>0.35</v>
      </c>
      <c r="R99" s="91"/>
      <c r="S99" s="34"/>
      <c r="T99" s="57" t="s">
        <v>44</v>
      </c>
      <c r="U99" s="40">
        <v>588.91999999999996</v>
      </c>
      <c r="V99" s="41">
        <v>9.6787339536779191E-2</v>
      </c>
      <c r="W99" s="41">
        <v>1.6980235006452543E-3</v>
      </c>
      <c r="X99" s="41">
        <v>2.2074305508388237E-2</v>
      </c>
      <c r="Y99" s="41">
        <v>3.3960470012904947E-3</v>
      </c>
      <c r="Z99" s="41">
        <v>3.3960470012904947E-3</v>
      </c>
      <c r="AA99" s="41">
        <v>6.7920940025810173E-3</v>
      </c>
      <c r="AB99" s="41">
        <v>5.0940705019357213E-3</v>
      </c>
      <c r="AC99" s="41">
        <v>1.6980235006452682E-3</v>
      </c>
      <c r="AD99" s="41">
        <v>1.3584188005161979E-2</v>
      </c>
      <c r="AE99" s="100">
        <v>7.8958092780004097E-2</v>
      </c>
      <c r="AF99" s="112">
        <v>7.8958092780004097E-2</v>
      </c>
      <c r="AG99" s="111">
        <v>1.7563675881274166E-2</v>
      </c>
      <c r="AH99" s="111">
        <v>1.9999999999999962E-2</v>
      </c>
      <c r="AI99" s="34"/>
      <c r="AJ99" s="34"/>
      <c r="AK99" s="57" t="s">
        <v>44</v>
      </c>
      <c r="AL99" s="40">
        <v>588.91999999999996</v>
      </c>
      <c r="AM99" s="41">
        <v>9.6787339536779191E-2</v>
      </c>
      <c r="AN99" s="41">
        <v>1.7543859649122862E-2</v>
      </c>
      <c r="AO99" s="41">
        <v>0.22413793103448276</v>
      </c>
      <c r="AP99" s="41">
        <v>2.8169014084507015E-2</v>
      </c>
      <c r="AQ99" s="41">
        <v>2.7397260273972577E-2</v>
      </c>
      <c r="AR99" s="41">
        <v>5.3333333333333503E-2</v>
      </c>
      <c r="AS99" s="41">
        <v>3.7974683544303604E-2</v>
      </c>
      <c r="AT99" s="41">
        <v>1.2195121951219651E-2</v>
      </c>
      <c r="AU99" s="41">
        <v>1.3584188005161979E-2</v>
      </c>
      <c r="AV99" s="64"/>
      <c r="AW99" s="60">
        <v>0.31243632411872585</v>
      </c>
    </row>
    <row r="100" spans="3:49" ht="15.75">
      <c r="C100" s="57" t="s">
        <v>45</v>
      </c>
      <c r="D100" s="40">
        <v>3407.5099999999998</v>
      </c>
      <c r="E100" s="103">
        <v>0.18429879882964395</v>
      </c>
      <c r="F100" s="103">
        <v>0.1948636981256108</v>
      </c>
      <c r="G100" s="103">
        <v>0.21364574131844075</v>
      </c>
      <c r="H100" s="103">
        <v>0.23330819278593462</v>
      </c>
      <c r="I100" s="103">
        <v>0.24856860288010896</v>
      </c>
      <c r="J100" s="103">
        <v>0.27087227917159451</v>
      </c>
      <c r="K100" s="103">
        <v>0.29933881338572743</v>
      </c>
      <c r="L100" s="103">
        <v>0.32399024507631674</v>
      </c>
      <c r="M100" s="103">
        <v>0.3457069825180264</v>
      </c>
      <c r="N100" s="100">
        <v>0.38928719211388962</v>
      </c>
      <c r="O100" s="112">
        <v>0.43286740170975291</v>
      </c>
      <c r="P100" s="112">
        <v>0.44</v>
      </c>
      <c r="Q100" s="112">
        <v>0.45</v>
      </c>
      <c r="R100" s="91"/>
      <c r="S100" s="34"/>
      <c r="T100" s="57" t="s">
        <v>45</v>
      </c>
      <c r="U100" s="40">
        <v>3407.5099999999998</v>
      </c>
      <c r="V100" s="41">
        <v>0.18429879882964395</v>
      </c>
      <c r="W100" s="41">
        <v>1.0564899295966851E-2</v>
      </c>
      <c r="X100" s="41">
        <v>1.8782043192829945E-2</v>
      </c>
      <c r="Y100" s="41">
        <v>1.9662451467493874E-2</v>
      </c>
      <c r="Z100" s="41">
        <v>1.5260410094174337E-2</v>
      </c>
      <c r="AA100" s="41">
        <v>2.2303676291485552E-2</v>
      </c>
      <c r="AB100" s="41">
        <v>2.8466534214132921E-2</v>
      </c>
      <c r="AC100" s="41">
        <v>2.4651431690589309E-2</v>
      </c>
      <c r="AD100" s="41">
        <v>2.1716737441709655E-2</v>
      </c>
      <c r="AE100" s="100">
        <v>4.3580209595863229E-2</v>
      </c>
      <c r="AF100" s="112">
        <v>4.3580209595863284E-2</v>
      </c>
      <c r="AG100" s="111">
        <v>7.1325982902470941E-3</v>
      </c>
      <c r="AH100" s="111">
        <v>1.0000000000000009E-2</v>
      </c>
      <c r="AI100" s="34"/>
      <c r="AJ100" s="34"/>
      <c r="AK100" s="57" t="s">
        <v>45</v>
      </c>
      <c r="AL100" s="40">
        <v>3407.5099999999998</v>
      </c>
      <c r="AM100" s="41">
        <v>0.18429879882964395</v>
      </c>
      <c r="AN100" s="41">
        <v>5.7324840764331211E-2</v>
      </c>
      <c r="AO100" s="41">
        <v>9.6385542168674634E-2</v>
      </c>
      <c r="AP100" s="41">
        <v>9.2032967032967095E-2</v>
      </c>
      <c r="AQ100" s="41">
        <v>6.5408805031446526E-2</v>
      </c>
      <c r="AR100" s="41">
        <v>8.9728453364816912E-2</v>
      </c>
      <c r="AS100" s="41">
        <v>0.10509209100758404</v>
      </c>
      <c r="AT100" s="41">
        <v>8.2352941176470559E-2</v>
      </c>
      <c r="AU100" s="41">
        <v>2.1716737441709655E-2</v>
      </c>
      <c r="AV100" s="64"/>
      <c r="AW100" s="60">
        <v>0.43286740170975291</v>
      </c>
    </row>
    <row r="101" spans="3:49" ht="15.75">
      <c r="C101" s="57" t="s">
        <v>46</v>
      </c>
      <c r="D101" s="40">
        <v>1815.39</v>
      </c>
      <c r="E101" s="103">
        <v>0.25724499969703479</v>
      </c>
      <c r="F101" s="103">
        <v>0.26716022452475774</v>
      </c>
      <c r="G101" s="103">
        <v>0.28368559923762937</v>
      </c>
      <c r="H101" s="103">
        <v>0.300210973950501</v>
      </c>
      <c r="I101" s="103">
        <v>0.32885495678614513</v>
      </c>
      <c r="J101" s="103">
        <v>0.34648202314654147</v>
      </c>
      <c r="K101" s="103">
        <v>0.35970232291683879</v>
      </c>
      <c r="L101" s="103">
        <v>0.37953277257228474</v>
      </c>
      <c r="M101" s="103">
        <v>0.39330391816634441</v>
      </c>
      <c r="N101" s="100">
        <v>0.43131228000594912</v>
      </c>
      <c r="O101" s="112">
        <v>0.46932064184555383</v>
      </c>
      <c r="P101" s="112">
        <v>0.48</v>
      </c>
      <c r="Q101" s="112">
        <v>0.5</v>
      </c>
      <c r="R101" s="91"/>
      <c r="S101" s="34"/>
      <c r="T101" s="57" t="s">
        <v>46</v>
      </c>
      <c r="U101" s="40">
        <v>1815.39</v>
      </c>
      <c r="V101" s="41">
        <v>0.25724499969703479</v>
      </c>
      <c r="W101" s="41">
        <v>9.915224827722946E-3</v>
      </c>
      <c r="X101" s="41">
        <v>1.6525374712871632E-2</v>
      </c>
      <c r="Y101" s="41">
        <v>1.6525374712871632E-2</v>
      </c>
      <c r="Z101" s="41">
        <v>2.8643982835644122E-2</v>
      </c>
      <c r="AA101" s="41">
        <v>1.7627066360396348E-2</v>
      </c>
      <c r="AB101" s="41">
        <v>1.3220299770297317E-2</v>
      </c>
      <c r="AC101" s="41">
        <v>1.9830449655445948E-2</v>
      </c>
      <c r="AD101" s="41">
        <v>1.3771145594059675E-2</v>
      </c>
      <c r="AE101" s="100">
        <v>3.800836183960471E-2</v>
      </c>
      <c r="AF101" s="112">
        <v>3.800836183960471E-2</v>
      </c>
      <c r="AG101" s="111">
        <v>1.067935815444615E-2</v>
      </c>
      <c r="AH101" s="111">
        <v>2.0000000000000018E-2</v>
      </c>
      <c r="AI101" s="34"/>
      <c r="AJ101" s="34"/>
      <c r="AK101" s="57" t="s">
        <v>46</v>
      </c>
      <c r="AL101" s="40">
        <v>1815.39</v>
      </c>
      <c r="AM101" s="41">
        <v>0.25724499969703479</v>
      </c>
      <c r="AN101" s="41">
        <v>3.8543897216273999E-2</v>
      </c>
      <c r="AO101" s="41">
        <v>6.1855670103092855E-2</v>
      </c>
      <c r="AP101" s="41">
        <v>5.8252427184466084E-2</v>
      </c>
      <c r="AQ101" s="41">
        <v>9.5412844036697211E-2</v>
      </c>
      <c r="AR101" s="41">
        <v>5.3601340033500713E-2</v>
      </c>
      <c r="AS101" s="41">
        <v>3.8155802861685295E-2</v>
      </c>
      <c r="AT101" s="41">
        <v>5.5130168453292529E-2</v>
      </c>
      <c r="AU101" s="41">
        <v>1.3771145594059675E-2</v>
      </c>
      <c r="AV101" s="64"/>
      <c r="AW101" s="60">
        <v>0.46932064184555383</v>
      </c>
    </row>
    <row r="102" spans="3:49" ht="15.75">
      <c r="C102" s="57" t="s">
        <v>47</v>
      </c>
      <c r="D102" s="40">
        <v>1471.49</v>
      </c>
      <c r="E102" s="103">
        <v>0.23853373111607962</v>
      </c>
      <c r="F102" s="103">
        <v>0.24397039735234355</v>
      </c>
      <c r="G102" s="103">
        <v>0.25076623014767346</v>
      </c>
      <c r="H102" s="103">
        <v>0.25756206294300332</v>
      </c>
      <c r="I102" s="103">
        <v>0.26299872917926725</v>
      </c>
      <c r="J102" s="103">
        <v>0.26911497869506418</v>
      </c>
      <c r="K102" s="103">
        <v>0.2752312282108611</v>
      </c>
      <c r="L102" s="103">
        <v>0.30173497611264771</v>
      </c>
      <c r="M102" s="103">
        <v>0.36425663782968282</v>
      </c>
      <c r="N102" s="100">
        <v>0.38770226097357097</v>
      </c>
      <c r="O102" s="112">
        <v>0.41114788411745917</v>
      </c>
      <c r="P102" s="112">
        <v>0.42</v>
      </c>
      <c r="Q102" s="112">
        <v>0.44</v>
      </c>
      <c r="R102" s="91"/>
      <c r="S102" s="34"/>
      <c r="T102" s="57" t="s">
        <v>47</v>
      </c>
      <c r="U102" s="40">
        <v>1471.49</v>
      </c>
      <c r="V102" s="41">
        <v>0.23853373111607962</v>
      </c>
      <c r="W102" s="41">
        <v>5.4366662362639318E-3</v>
      </c>
      <c r="X102" s="41">
        <v>6.7958327953299147E-3</v>
      </c>
      <c r="Y102" s="41">
        <v>6.7958327953298592E-3</v>
      </c>
      <c r="Z102" s="41">
        <v>5.4366662362639318E-3</v>
      </c>
      <c r="AA102" s="41">
        <v>6.1162495157969232E-3</v>
      </c>
      <c r="AB102" s="41">
        <v>6.1162495157969232E-3</v>
      </c>
      <c r="AC102" s="41">
        <v>2.6503747901786612E-2</v>
      </c>
      <c r="AD102" s="41">
        <v>6.2521661717035104E-2</v>
      </c>
      <c r="AE102" s="100">
        <v>2.344562314388815E-2</v>
      </c>
      <c r="AF102" s="112">
        <v>2.3445623143888206E-2</v>
      </c>
      <c r="AG102" s="111">
        <v>8.8521158825408119E-3</v>
      </c>
      <c r="AH102" s="111">
        <v>2.0000000000000018E-2</v>
      </c>
      <c r="AI102" s="34"/>
      <c r="AJ102" s="34"/>
      <c r="AK102" s="57" t="s">
        <v>47</v>
      </c>
      <c r="AL102" s="40">
        <v>1471.49</v>
      </c>
      <c r="AM102" s="41">
        <v>0.23853373111607962</v>
      </c>
      <c r="AN102" s="41">
        <v>2.2792022792022828E-2</v>
      </c>
      <c r="AO102" s="41">
        <v>2.7855153203342663E-2</v>
      </c>
      <c r="AP102" s="41">
        <v>2.7100271002709848E-2</v>
      </c>
      <c r="AQ102" s="41">
        <v>2.1108179419525103E-2</v>
      </c>
      <c r="AR102" s="41">
        <v>2.325581395348841E-2</v>
      </c>
      <c r="AS102" s="41">
        <v>2.2727272727272766E-2</v>
      </c>
      <c r="AT102" s="41">
        <v>9.6296296296296255E-2</v>
      </c>
      <c r="AU102" s="41">
        <v>6.2521661717035104E-2</v>
      </c>
      <c r="AV102" s="64"/>
      <c r="AW102" s="60">
        <v>0.41114788411745917</v>
      </c>
    </row>
    <row r="103" spans="3:49" ht="15.75">
      <c r="C103" s="57" t="s">
        <v>48</v>
      </c>
      <c r="D103" s="40">
        <v>3823.94</v>
      </c>
      <c r="E103" s="103">
        <v>0.21417700068515719</v>
      </c>
      <c r="F103" s="103">
        <v>0.21731512523732066</v>
      </c>
      <c r="G103" s="103">
        <v>0.23431329989487282</v>
      </c>
      <c r="H103" s="103">
        <v>0.25784923403609888</v>
      </c>
      <c r="I103" s="103">
        <v>0.26909418034801802</v>
      </c>
      <c r="J103" s="103">
        <v>0.29210709373055016</v>
      </c>
      <c r="K103" s="103">
        <v>0.31198188256091886</v>
      </c>
      <c r="L103" s="103">
        <v>0.33944047239234926</v>
      </c>
      <c r="M103" s="103">
        <v>0.37186775943137185</v>
      </c>
      <c r="N103" s="100">
        <v>0.41030978519537442</v>
      </c>
      <c r="O103" s="112">
        <v>0.448751810959377</v>
      </c>
      <c r="P103" s="112">
        <v>0.47</v>
      </c>
      <c r="Q103" s="112">
        <v>0.48</v>
      </c>
      <c r="R103" s="91"/>
      <c r="S103" s="34"/>
      <c r="T103" s="57" t="s">
        <v>48</v>
      </c>
      <c r="U103" s="40">
        <v>3823.94</v>
      </c>
      <c r="V103" s="41">
        <v>0.21417700068515719</v>
      </c>
      <c r="W103" s="41">
        <v>3.1381245521634737E-3</v>
      </c>
      <c r="X103" s="41">
        <v>1.6998174657552156E-2</v>
      </c>
      <c r="Y103" s="41">
        <v>2.3535934141226067E-2</v>
      </c>
      <c r="Z103" s="41">
        <v>1.1244946311919135E-2</v>
      </c>
      <c r="AA103" s="41">
        <v>2.3012913382532141E-2</v>
      </c>
      <c r="AB103" s="41">
        <v>1.9874788830368695E-2</v>
      </c>
      <c r="AC103" s="41">
        <v>2.7458589831430402E-2</v>
      </c>
      <c r="AD103" s="41">
        <v>3.242728703902259E-2</v>
      </c>
      <c r="AE103" s="100">
        <v>3.8442025764002574E-2</v>
      </c>
      <c r="AF103" s="112">
        <v>3.8442025764002574E-2</v>
      </c>
      <c r="AG103" s="111">
        <v>2.1248189040622978E-2</v>
      </c>
      <c r="AH103" s="111">
        <v>1.0000000000000009E-2</v>
      </c>
      <c r="AI103" s="34"/>
      <c r="AJ103" s="34"/>
      <c r="AK103" s="57" t="s">
        <v>48</v>
      </c>
      <c r="AL103" s="40">
        <v>3823.94</v>
      </c>
      <c r="AM103" s="41">
        <v>0.21417700068515719</v>
      </c>
      <c r="AN103" s="41">
        <v>1.4652014652014645E-2</v>
      </c>
      <c r="AO103" s="41">
        <v>7.8219013237063775E-2</v>
      </c>
      <c r="AP103" s="41">
        <v>0.10044642857142859</v>
      </c>
      <c r="AQ103" s="41">
        <v>4.3610547667342861E-2</v>
      </c>
      <c r="AR103" s="41">
        <v>8.551992225461609E-2</v>
      </c>
      <c r="AS103" s="41">
        <v>6.8039391226499615E-2</v>
      </c>
      <c r="AT103" s="41">
        <v>8.8013411567476926E-2</v>
      </c>
      <c r="AU103" s="41">
        <v>3.242728703902259E-2</v>
      </c>
      <c r="AV103" s="64"/>
      <c r="AW103" s="60">
        <v>0.448751810959377</v>
      </c>
    </row>
    <row r="104" spans="3:49" ht="15.75">
      <c r="C104" s="57" t="s">
        <v>49</v>
      </c>
      <c r="D104" s="40">
        <v>0</v>
      </c>
      <c r="E104" s="103"/>
      <c r="F104" s="103"/>
      <c r="G104" s="103"/>
      <c r="H104" s="103"/>
      <c r="I104" s="103"/>
      <c r="J104" s="103"/>
      <c r="K104" s="103"/>
      <c r="L104" s="103"/>
      <c r="M104" s="103"/>
      <c r="N104" s="100"/>
      <c r="O104" s="112"/>
      <c r="P104" s="112"/>
      <c r="Q104" s="112"/>
      <c r="R104" s="91"/>
      <c r="S104" s="34"/>
      <c r="T104" s="57" t="s">
        <v>49</v>
      </c>
      <c r="U104" s="40">
        <v>0</v>
      </c>
      <c r="V104" s="41"/>
      <c r="W104" s="41"/>
      <c r="X104" s="41"/>
      <c r="Y104" s="41"/>
      <c r="Z104" s="41"/>
      <c r="AA104" s="41"/>
      <c r="AB104" s="41"/>
      <c r="AC104" s="41"/>
      <c r="AD104" s="41"/>
      <c r="AE104" s="100"/>
      <c r="AF104" s="112"/>
      <c r="AG104" s="111"/>
      <c r="AH104" s="111"/>
      <c r="AI104" s="34"/>
      <c r="AJ104" s="34"/>
      <c r="AK104" s="57" t="s">
        <v>49</v>
      </c>
      <c r="AL104" s="40">
        <v>0</v>
      </c>
      <c r="AM104" s="41"/>
      <c r="AN104" s="41"/>
      <c r="AO104" s="41"/>
      <c r="AP104" s="41"/>
      <c r="AQ104" s="41"/>
      <c r="AR104" s="41"/>
      <c r="AS104" s="41"/>
      <c r="AT104" s="41"/>
      <c r="AU104" s="41"/>
      <c r="AV104" s="64"/>
      <c r="AW104" s="60"/>
    </row>
    <row r="105" spans="3:49" ht="15.75">
      <c r="C105" s="57" t="s">
        <v>50</v>
      </c>
      <c r="D105" s="40">
        <v>1639.51</v>
      </c>
      <c r="E105" s="103">
        <v>0.21103866399107049</v>
      </c>
      <c r="F105" s="103">
        <v>0.23177656738903696</v>
      </c>
      <c r="G105" s="103">
        <v>0.23909582741184868</v>
      </c>
      <c r="H105" s="103">
        <v>0.25007471744606619</v>
      </c>
      <c r="I105" s="103">
        <v>0.25922379247458083</v>
      </c>
      <c r="J105" s="103">
        <v>0.26898280583832973</v>
      </c>
      <c r="K105" s="103">
        <v>0.29886978426481081</v>
      </c>
      <c r="L105" s="103">
        <v>0.32265737933894884</v>
      </c>
      <c r="M105" s="103">
        <v>0.34095552939597806</v>
      </c>
      <c r="N105" s="100">
        <v>0.38060152118620805</v>
      </c>
      <c r="O105" s="112">
        <v>0.42024751297643809</v>
      </c>
      <c r="P105" s="112">
        <v>0.44</v>
      </c>
      <c r="Q105" s="112">
        <v>0.45</v>
      </c>
      <c r="R105" s="91"/>
      <c r="S105" s="34"/>
      <c r="T105" s="57" t="s">
        <v>50</v>
      </c>
      <c r="U105" s="40">
        <v>1639.51</v>
      </c>
      <c r="V105" s="41">
        <v>0.21103866399107049</v>
      </c>
      <c r="W105" s="41">
        <v>2.0737903397966467E-2</v>
      </c>
      <c r="X105" s="41">
        <v>7.3192600228117188E-3</v>
      </c>
      <c r="Y105" s="41">
        <v>1.0978890034217509E-2</v>
      </c>
      <c r="Z105" s="41">
        <v>9.1490750285146416E-3</v>
      </c>
      <c r="AA105" s="41">
        <v>9.7590133637489029E-3</v>
      </c>
      <c r="AB105" s="41">
        <v>2.9886978426481081E-2</v>
      </c>
      <c r="AC105" s="41">
        <v>2.3787595074138024E-2</v>
      </c>
      <c r="AD105" s="41">
        <v>1.8298150057029228E-2</v>
      </c>
      <c r="AE105" s="100">
        <v>3.9645991790229984E-2</v>
      </c>
      <c r="AF105" s="112">
        <v>3.964599179023004E-2</v>
      </c>
      <c r="AG105" s="111">
        <v>1.9752487023561915E-2</v>
      </c>
      <c r="AH105" s="111">
        <v>1.0000000000000009E-2</v>
      </c>
      <c r="AI105" s="34"/>
      <c r="AJ105" s="34"/>
      <c r="AK105" s="57" t="s">
        <v>50</v>
      </c>
      <c r="AL105" s="40">
        <v>1639.51</v>
      </c>
      <c r="AM105" s="41">
        <v>0.21103866399107049</v>
      </c>
      <c r="AN105" s="41">
        <v>9.8265895953757246E-2</v>
      </c>
      <c r="AO105" s="41">
        <v>3.1578947368421165E-2</v>
      </c>
      <c r="AP105" s="41">
        <v>4.5918367346938639E-2</v>
      </c>
      <c r="AQ105" s="41">
        <v>3.6585365853658638E-2</v>
      </c>
      <c r="AR105" s="41">
        <v>3.7647058823529325E-2</v>
      </c>
      <c r="AS105" s="41">
        <v>0.1111111111111111</v>
      </c>
      <c r="AT105" s="41">
        <v>7.9591836734693944E-2</v>
      </c>
      <c r="AU105" s="41">
        <v>1.8298150057029228E-2</v>
      </c>
      <c r="AV105" s="64"/>
      <c r="AW105" s="60">
        <v>0.42024751297643809</v>
      </c>
    </row>
    <row r="106" spans="3:49" ht="15.75">
      <c r="C106" s="57" t="s">
        <v>51</v>
      </c>
      <c r="D106" s="40">
        <v>771.35</v>
      </c>
      <c r="E106" s="103">
        <v>0.1555714007908213</v>
      </c>
      <c r="F106" s="103">
        <v>0.1555714007908213</v>
      </c>
      <c r="G106" s="103">
        <v>0.15686782913074479</v>
      </c>
      <c r="H106" s="103">
        <v>0.15946068581059181</v>
      </c>
      <c r="I106" s="103">
        <v>0.17112854086990342</v>
      </c>
      <c r="J106" s="103">
        <v>0.19576067932845012</v>
      </c>
      <c r="K106" s="103">
        <v>0.21650353276722628</v>
      </c>
      <c r="L106" s="103">
        <v>0.25280352628508457</v>
      </c>
      <c r="M106" s="103">
        <v>0.28262137810332533</v>
      </c>
      <c r="N106" s="100">
        <v>0.39087314448693844</v>
      </c>
      <c r="O106" s="112">
        <v>0.49912491087055161</v>
      </c>
      <c r="P106" s="112">
        <v>0.52</v>
      </c>
      <c r="Q106" s="112">
        <v>0.54</v>
      </c>
      <c r="R106" s="91"/>
      <c r="S106" s="34"/>
      <c r="T106" s="57" t="s">
        <v>51</v>
      </c>
      <c r="U106" s="40">
        <v>771.35</v>
      </c>
      <c r="V106" s="41">
        <v>0.1555714007908213</v>
      </c>
      <c r="W106" s="41">
        <v>0</v>
      </c>
      <c r="X106" s="41">
        <v>1.2964283399234944E-3</v>
      </c>
      <c r="Y106" s="41">
        <v>2.5928566798470165E-3</v>
      </c>
      <c r="Z106" s="41">
        <v>1.1667855059311616E-2</v>
      </c>
      <c r="AA106" s="41">
        <v>2.4632138458546698E-2</v>
      </c>
      <c r="AB106" s="41">
        <v>2.074285343877616E-2</v>
      </c>
      <c r="AC106" s="41">
        <v>3.6299993517858287E-2</v>
      </c>
      <c r="AD106" s="41">
        <v>2.9817851818240759E-2</v>
      </c>
      <c r="AE106" s="100">
        <v>0.10825176638361311</v>
      </c>
      <c r="AF106" s="112">
        <v>0.10825176638361317</v>
      </c>
      <c r="AG106" s="111">
        <v>2.087508912944841E-2</v>
      </c>
      <c r="AH106" s="111">
        <v>2.0000000000000018E-2</v>
      </c>
      <c r="AI106" s="34"/>
      <c r="AJ106" s="34"/>
      <c r="AK106" s="57" t="s">
        <v>51</v>
      </c>
      <c r="AL106" s="40">
        <v>771.35</v>
      </c>
      <c r="AM106" s="41">
        <v>0.1555714007908213</v>
      </c>
      <c r="AN106" s="41">
        <v>0</v>
      </c>
      <c r="AO106" s="41">
        <v>8.3333333333332274E-3</v>
      </c>
      <c r="AP106" s="41">
        <v>1.652892561983468E-2</v>
      </c>
      <c r="AQ106" s="41">
        <v>7.3170731707317194E-2</v>
      </c>
      <c r="AR106" s="41">
        <v>0.14393939393939389</v>
      </c>
      <c r="AS106" s="41">
        <v>0.1059602649006622</v>
      </c>
      <c r="AT106" s="41">
        <v>0.16766467065868257</v>
      </c>
      <c r="AU106" s="41">
        <v>2.9817851818240759E-2</v>
      </c>
      <c r="AV106" s="64"/>
      <c r="AW106" s="60">
        <v>0.49912491087055161</v>
      </c>
    </row>
    <row r="107" spans="3:49" ht="15.75">
      <c r="C107" s="57" t="s">
        <v>52</v>
      </c>
      <c r="D107" s="40">
        <v>2801.43</v>
      </c>
      <c r="E107" s="103">
        <v>0.18633340829504932</v>
      </c>
      <c r="F107" s="103">
        <v>0.19597134320686221</v>
      </c>
      <c r="G107" s="103">
        <v>0.20917888364156878</v>
      </c>
      <c r="H107" s="103">
        <v>0.22809779291290522</v>
      </c>
      <c r="I107" s="103">
        <v>0.24487493887050543</v>
      </c>
      <c r="J107" s="103">
        <v>0.27057609863533982</v>
      </c>
      <c r="K107" s="103">
        <v>0.28378363907004639</v>
      </c>
      <c r="L107" s="103">
        <v>0.30020382447535726</v>
      </c>
      <c r="M107" s="103">
        <v>0.33340115583826835</v>
      </c>
      <c r="N107" s="100">
        <v>0.36499216471587725</v>
      </c>
      <c r="O107" s="112">
        <v>0.39658317359348622</v>
      </c>
      <c r="P107" s="112">
        <v>0.42</v>
      </c>
      <c r="Q107" s="112">
        <v>0.43</v>
      </c>
      <c r="R107" s="91"/>
      <c r="S107" s="34"/>
      <c r="T107" s="57" t="s">
        <v>52</v>
      </c>
      <c r="U107" s="40">
        <v>2801.43</v>
      </c>
      <c r="V107" s="41">
        <v>0.18633340829504932</v>
      </c>
      <c r="W107" s="41">
        <v>9.6379349118128899E-3</v>
      </c>
      <c r="X107" s="41">
        <v>1.3207540434706566E-2</v>
      </c>
      <c r="Y107" s="41">
        <v>1.8918909271336437E-2</v>
      </c>
      <c r="Z107" s="41">
        <v>1.6777145957600215E-2</v>
      </c>
      <c r="AA107" s="41">
        <v>2.5701159764834391E-2</v>
      </c>
      <c r="AB107" s="41">
        <v>1.3207540434706566E-2</v>
      </c>
      <c r="AC107" s="41">
        <v>1.6420185405310872E-2</v>
      </c>
      <c r="AD107" s="41">
        <v>3.3197331362911087E-2</v>
      </c>
      <c r="AE107" s="100">
        <v>3.1591008877608906E-2</v>
      </c>
      <c r="AF107" s="112">
        <v>3.1591008877608961E-2</v>
      </c>
      <c r="AG107" s="111">
        <v>2.3416826406513769E-2</v>
      </c>
      <c r="AH107" s="111">
        <v>1.0000000000000009E-2</v>
      </c>
      <c r="AI107" s="34"/>
      <c r="AJ107" s="34"/>
      <c r="AK107" s="57" t="s">
        <v>52</v>
      </c>
      <c r="AL107" s="40">
        <v>2801.43</v>
      </c>
      <c r="AM107" s="41">
        <v>0.18633340829504932</v>
      </c>
      <c r="AN107" s="41">
        <v>5.1724137931034447E-2</v>
      </c>
      <c r="AO107" s="41">
        <v>6.7395264116575621E-2</v>
      </c>
      <c r="AP107" s="41">
        <v>9.0443686006825993E-2</v>
      </c>
      <c r="AQ107" s="41">
        <v>7.3552425665101673E-2</v>
      </c>
      <c r="AR107" s="41">
        <v>0.10495626822157435</v>
      </c>
      <c r="AS107" s="41">
        <v>4.881266490765173E-2</v>
      </c>
      <c r="AT107" s="41">
        <v>5.7861635220125829E-2</v>
      </c>
      <c r="AU107" s="41">
        <v>3.3197331362911087E-2</v>
      </c>
      <c r="AV107" s="64"/>
      <c r="AW107" s="60">
        <v>0.39658317359348622</v>
      </c>
    </row>
    <row r="108" spans="3:49" ht="15.75">
      <c r="C108" s="57" t="s">
        <v>53</v>
      </c>
      <c r="D108" s="40">
        <v>3450.62</v>
      </c>
      <c r="E108" s="103">
        <v>0.15011794981771392</v>
      </c>
      <c r="F108" s="103">
        <v>0.16142026650283137</v>
      </c>
      <c r="G108" s="103">
        <v>0.17880844601839671</v>
      </c>
      <c r="H108" s="103">
        <v>0.19590682254203592</v>
      </c>
      <c r="I108" s="103">
        <v>0.20778874521100557</v>
      </c>
      <c r="J108" s="103">
        <v>0.2219890918153839</v>
      </c>
      <c r="K108" s="103">
        <v>0.23705884739554051</v>
      </c>
      <c r="L108" s="103">
        <v>0.26227170769311026</v>
      </c>
      <c r="M108" s="103">
        <v>0.2863253560229756</v>
      </c>
      <c r="N108" s="100">
        <v>0.31052390584880396</v>
      </c>
      <c r="O108" s="112">
        <v>0.33472245567463238</v>
      </c>
      <c r="P108" s="112">
        <v>0.34</v>
      </c>
      <c r="Q108" s="112">
        <v>0.35</v>
      </c>
      <c r="R108" s="91"/>
      <c r="S108" s="34"/>
      <c r="T108" s="57" t="s">
        <v>53</v>
      </c>
      <c r="U108" s="40">
        <v>3450.62</v>
      </c>
      <c r="V108" s="41">
        <v>0.15011794981771392</v>
      </c>
      <c r="W108" s="41">
        <v>1.1302316685117442E-2</v>
      </c>
      <c r="X108" s="41">
        <v>1.7388179515565344E-2</v>
      </c>
      <c r="Y108" s="41">
        <v>1.7098376523639214E-2</v>
      </c>
      <c r="Z108" s="41">
        <v>1.1881922668969647E-2</v>
      </c>
      <c r="AA108" s="41">
        <v>1.4200346604378328E-2</v>
      </c>
      <c r="AB108" s="41">
        <v>1.5069755580156607E-2</v>
      </c>
      <c r="AC108" s="41">
        <v>2.521286029756975E-2</v>
      </c>
      <c r="AD108" s="41">
        <v>2.405364832986534E-2</v>
      </c>
      <c r="AE108" s="100">
        <v>2.4198549825828364E-2</v>
      </c>
      <c r="AF108" s="112">
        <v>2.4198549825828419E-2</v>
      </c>
      <c r="AG108" s="111">
        <v>5.2775443253676446E-3</v>
      </c>
      <c r="AH108" s="111">
        <v>9.9999999999999534E-3</v>
      </c>
      <c r="AI108" s="34"/>
      <c r="AJ108" s="34"/>
      <c r="AK108" s="57" t="s">
        <v>53</v>
      </c>
      <c r="AL108" s="40">
        <v>3450.62</v>
      </c>
      <c r="AM108" s="41">
        <v>0.15011794981771392</v>
      </c>
      <c r="AN108" s="41">
        <v>7.5289575289575181E-2</v>
      </c>
      <c r="AO108" s="41">
        <v>0.10771992818671471</v>
      </c>
      <c r="AP108" s="41">
        <v>9.562398703403556E-2</v>
      </c>
      <c r="AQ108" s="41">
        <v>6.0650887573964557E-2</v>
      </c>
      <c r="AR108" s="41">
        <v>6.8340306834030598E-2</v>
      </c>
      <c r="AS108" s="41">
        <v>6.7885117493472577E-2</v>
      </c>
      <c r="AT108" s="41">
        <v>0.10635696821515908</v>
      </c>
      <c r="AU108" s="41">
        <v>2.405364832986534E-2</v>
      </c>
      <c r="AV108" s="64"/>
      <c r="AW108" s="60">
        <v>0.33472245567463238</v>
      </c>
    </row>
    <row r="109" spans="3:49" ht="15.75">
      <c r="C109" s="57" t="s">
        <v>54</v>
      </c>
      <c r="D109" s="40">
        <v>409.91</v>
      </c>
      <c r="E109" s="103">
        <v>0.15613183381717938</v>
      </c>
      <c r="F109" s="103">
        <v>0.16832963333414652</v>
      </c>
      <c r="G109" s="103">
        <v>0.17320875314093337</v>
      </c>
      <c r="H109" s="103">
        <v>0.17564831304432679</v>
      </c>
      <c r="I109" s="103">
        <v>0.17564831304432679</v>
      </c>
      <c r="J109" s="103">
        <v>0.17808787294772022</v>
      </c>
      <c r="K109" s="103">
        <v>0.22199995120880192</v>
      </c>
      <c r="L109" s="103">
        <v>0.24151643043594934</v>
      </c>
      <c r="M109" s="103">
        <v>0.34641750628186674</v>
      </c>
      <c r="N109" s="100">
        <v>0.38910980459125172</v>
      </c>
      <c r="O109" s="112">
        <v>0.4318021029006367</v>
      </c>
      <c r="P109" s="112">
        <v>0.44</v>
      </c>
      <c r="Q109" s="112">
        <v>0.44</v>
      </c>
      <c r="R109" s="91"/>
      <c r="S109" s="34"/>
      <c r="T109" s="57" t="s">
        <v>54</v>
      </c>
      <c r="U109" s="40">
        <v>409.91</v>
      </c>
      <c r="V109" s="41">
        <v>0.15613183381717938</v>
      </c>
      <c r="W109" s="41">
        <v>1.2197799516967145E-2</v>
      </c>
      <c r="X109" s="41">
        <v>4.8791198067868469E-3</v>
      </c>
      <c r="Y109" s="41">
        <v>2.4395599033934234E-3</v>
      </c>
      <c r="Z109" s="41">
        <v>0</v>
      </c>
      <c r="AA109" s="41">
        <v>2.4395599033934234E-3</v>
      </c>
      <c r="AB109" s="41">
        <v>4.3912078261081705E-2</v>
      </c>
      <c r="AC109" s="41">
        <v>1.9516479227147415E-2</v>
      </c>
      <c r="AD109" s="41">
        <v>0.1049010758459174</v>
      </c>
      <c r="AE109" s="100">
        <v>4.2692298309384979E-2</v>
      </c>
      <c r="AF109" s="112">
        <v>4.2692298309384979E-2</v>
      </c>
      <c r="AG109" s="111">
        <v>8.1978970993633049E-3</v>
      </c>
      <c r="AH109" s="111">
        <v>0</v>
      </c>
      <c r="AI109" s="34"/>
      <c r="AJ109" s="34"/>
      <c r="AK109" s="57" t="s">
        <v>54</v>
      </c>
      <c r="AL109" s="40">
        <v>409.91</v>
      </c>
      <c r="AM109" s="41">
        <v>0.15613183381717938</v>
      </c>
      <c r="AN109" s="41">
        <v>7.8125000000000042E-2</v>
      </c>
      <c r="AO109" s="41">
        <v>2.898550724637676E-2</v>
      </c>
      <c r="AP109" s="41">
        <v>1.4084507042253497E-2</v>
      </c>
      <c r="AQ109" s="41">
        <v>0</v>
      </c>
      <c r="AR109" s="41">
        <v>1.3888888888888866E-2</v>
      </c>
      <c r="AS109" s="41">
        <v>0.24657534246575347</v>
      </c>
      <c r="AT109" s="41">
        <v>8.7912087912087877E-2</v>
      </c>
      <c r="AU109" s="41">
        <v>0.1049010758459174</v>
      </c>
      <c r="AV109" s="64"/>
      <c r="AW109" s="60">
        <v>0.4318021029006367</v>
      </c>
    </row>
    <row r="110" spans="3:49" ht="15.75">
      <c r="C110" s="57" t="s">
        <v>55</v>
      </c>
      <c r="D110" s="40">
        <v>960.41000000000008</v>
      </c>
      <c r="E110" s="103">
        <v>0.20720317364458926</v>
      </c>
      <c r="F110" s="103">
        <v>0.21136806155704332</v>
      </c>
      <c r="G110" s="103">
        <v>0.22698639122874603</v>
      </c>
      <c r="H110" s="103">
        <v>0.23739861100988119</v>
      </c>
      <c r="I110" s="103">
        <v>0.24364594287856225</v>
      </c>
      <c r="J110" s="103">
        <v>0.26030549452837848</v>
      </c>
      <c r="K110" s="103">
        <v>0.29778948574046499</v>
      </c>
      <c r="L110" s="103">
        <v>0.33631469893066501</v>
      </c>
      <c r="M110" s="103">
        <v>0.35401547255859472</v>
      </c>
      <c r="N110" s="100">
        <v>0.37379869014275147</v>
      </c>
      <c r="O110" s="112">
        <v>0.39358190772690826</v>
      </c>
      <c r="P110" s="112">
        <v>0.41</v>
      </c>
      <c r="Q110" s="112">
        <v>0.42</v>
      </c>
      <c r="R110" s="91"/>
      <c r="S110" s="34"/>
      <c r="T110" s="57" t="s">
        <v>55</v>
      </c>
      <c r="U110" s="40">
        <v>960.41000000000008</v>
      </c>
      <c r="V110" s="41">
        <v>0.20720317364458926</v>
      </c>
      <c r="W110" s="41">
        <v>4.1648879124540628E-3</v>
      </c>
      <c r="X110" s="41">
        <v>1.5618329671702708E-2</v>
      </c>
      <c r="Y110" s="41">
        <v>1.0412219781135157E-2</v>
      </c>
      <c r="Z110" s="41">
        <v>6.2473318686810664E-3</v>
      </c>
      <c r="AA110" s="41">
        <v>1.6659551649816223E-2</v>
      </c>
      <c r="AB110" s="41">
        <v>3.7483991212086509E-2</v>
      </c>
      <c r="AC110" s="41">
        <v>3.8525213190200025E-2</v>
      </c>
      <c r="AD110" s="41">
        <v>1.7700773627929711E-2</v>
      </c>
      <c r="AE110" s="100">
        <v>1.9783217584156743E-2</v>
      </c>
      <c r="AF110" s="112">
        <v>1.9783217584156798E-2</v>
      </c>
      <c r="AG110" s="111">
        <v>1.6418092273091711E-2</v>
      </c>
      <c r="AH110" s="111">
        <v>1.0000000000000009E-2</v>
      </c>
      <c r="AI110" s="34"/>
      <c r="AJ110" s="34"/>
      <c r="AK110" s="57" t="s">
        <v>55</v>
      </c>
      <c r="AL110" s="40">
        <v>960.41000000000008</v>
      </c>
      <c r="AM110" s="41">
        <v>0.20720317364458926</v>
      </c>
      <c r="AN110" s="41">
        <v>2.0100502512562849E-2</v>
      </c>
      <c r="AO110" s="41">
        <v>7.389162561576354E-2</v>
      </c>
      <c r="AP110" s="41">
        <v>4.5871559633027602E-2</v>
      </c>
      <c r="AQ110" s="41">
        <v>2.6315789473684136E-2</v>
      </c>
      <c r="AR110" s="41">
        <v>6.8376068376068383E-2</v>
      </c>
      <c r="AS110" s="41">
        <v>0.14400000000000004</v>
      </c>
      <c r="AT110" s="41">
        <v>0.1293706293706294</v>
      </c>
      <c r="AU110" s="41">
        <v>1.7700773627929711E-2</v>
      </c>
      <c r="AV110" s="64"/>
      <c r="AW110" s="60">
        <v>0.39358190772690826</v>
      </c>
    </row>
    <row r="111" spans="3:49" ht="15.75">
      <c r="C111" s="57" t="s">
        <v>56</v>
      </c>
      <c r="D111" s="40">
        <v>1680.21</v>
      </c>
      <c r="E111" s="103">
        <v>9.9392337862529087E-2</v>
      </c>
      <c r="F111" s="103">
        <v>0.10831979335916343</v>
      </c>
      <c r="G111" s="103">
        <v>0.12617470435243214</v>
      </c>
      <c r="H111" s="103">
        <v>0.15712321674076454</v>
      </c>
      <c r="I111" s="103">
        <v>0.20116533052416066</v>
      </c>
      <c r="J111" s="103">
        <v>0.23627998881092244</v>
      </c>
      <c r="K111" s="103">
        <v>0.26722850119925484</v>
      </c>
      <c r="L111" s="103">
        <v>0.31900774307973406</v>
      </c>
      <c r="M111" s="103">
        <v>0.35888371096470084</v>
      </c>
      <c r="N111" s="100">
        <v>0.38983222335303325</v>
      </c>
      <c r="O111" s="112">
        <v>0.42078073574136565</v>
      </c>
      <c r="P111" s="112">
        <v>0.44</v>
      </c>
      <c r="Q111" s="112">
        <v>0.45</v>
      </c>
      <c r="R111" s="91"/>
      <c r="S111" s="34"/>
      <c r="T111" s="57" t="s">
        <v>56</v>
      </c>
      <c r="U111" s="40">
        <v>1680.21</v>
      </c>
      <c r="V111" s="41">
        <v>9.9392337862529087E-2</v>
      </c>
      <c r="W111" s="41">
        <v>8.9274554966343456E-3</v>
      </c>
      <c r="X111" s="41">
        <v>1.7854910993268705E-2</v>
      </c>
      <c r="Y111" s="41">
        <v>3.0948512388332405E-2</v>
      </c>
      <c r="Z111" s="41">
        <v>4.404211378339612E-2</v>
      </c>
      <c r="AA111" s="41">
        <v>3.5114658286761774E-2</v>
      </c>
      <c r="AB111" s="41">
        <v>3.0948512388332405E-2</v>
      </c>
      <c r="AC111" s="41">
        <v>5.1779241880479221E-2</v>
      </c>
      <c r="AD111" s="41">
        <v>3.9875967884966779E-2</v>
      </c>
      <c r="AE111" s="100">
        <v>3.0948512388332405E-2</v>
      </c>
      <c r="AF111" s="112">
        <v>3.0948512388332405E-2</v>
      </c>
      <c r="AG111" s="111">
        <v>1.921926425863435E-2</v>
      </c>
      <c r="AH111" s="111">
        <v>1.0000000000000009E-2</v>
      </c>
      <c r="AI111" s="34"/>
      <c r="AJ111" s="34"/>
      <c r="AK111" s="57" t="s">
        <v>56</v>
      </c>
      <c r="AL111" s="40">
        <v>1680.21</v>
      </c>
      <c r="AM111" s="41">
        <v>9.9392337862529087E-2</v>
      </c>
      <c r="AN111" s="41">
        <v>8.9820359281437084E-2</v>
      </c>
      <c r="AO111" s="41">
        <v>0.16483516483516492</v>
      </c>
      <c r="AP111" s="41">
        <v>0.24528301886792447</v>
      </c>
      <c r="AQ111" s="41">
        <v>0.28030303030303028</v>
      </c>
      <c r="AR111" s="41">
        <v>0.17455621301775148</v>
      </c>
      <c r="AS111" s="41">
        <v>0.13098236775818639</v>
      </c>
      <c r="AT111" s="41">
        <v>0.19376391982182628</v>
      </c>
      <c r="AU111" s="41">
        <v>3.9875967884966779E-2</v>
      </c>
      <c r="AV111" s="64"/>
      <c r="AW111" s="60">
        <v>0.42078073574136565</v>
      </c>
    </row>
    <row r="112" spans="3:49" ht="15.75">
      <c r="C112" s="57" t="s">
        <v>57</v>
      </c>
      <c r="D112" s="40">
        <v>1351.17</v>
      </c>
      <c r="E112" s="103">
        <v>0.19538622083083548</v>
      </c>
      <c r="F112" s="103">
        <v>0.20574761132944039</v>
      </c>
      <c r="G112" s="103">
        <v>0.22425009436266347</v>
      </c>
      <c r="H112" s="103">
        <v>0.22795059096930806</v>
      </c>
      <c r="I112" s="103">
        <v>0.24793327264518897</v>
      </c>
      <c r="J112" s="103">
        <v>0.26421545771442528</v>
      </c>
      <c r="K112" s="103">
        <v>0.27457684821303019</v>
      </c>
      <c r="L112" s="103">
        <v>0.29233923192492434</v>
      </c>
      <c r="M112" s="103">
        <v>0.30640111903017381</v>
      </c>
      <c r="N112" s="100">
        <v>0.34821673068525794</v>
      </c>
      <c r="O112" s="112">
        <v>0.39003234234034206</v>
      </c>
      <c r="P112" s="112">
        <v>0.41</v>
      </c>
      <c r="Q112" s="112">
        <v>0.42</v>
      </c>
      <c r="R112" s="91"/>
      <c r="S112" s="34"/>
      <c r="T112" s="57" t="s">
        <v>57</v>
      </c>
      <c r="U112" s="40">
        <v>1351.17</v>
      </c>
      <c r="V112" s="41">
        <v>0.19538622083083548</v>
      </c>
      <c r="W112" s="41">
        <v>1.0361390498604905E-2</v>
      </c>
      <c r="X112" s="41">
        <v>1.8502483033223077E-2</v>
      </c>
      <c r="Y112" s="41">
        <v>3.7004966066445932E-3</v>
      </c>
      <c r="Z112" s="41">
        <v>1.9982681675880909E-2</v>
      </c>
      <c r="AA112" s="41">
        <v>1.6282185069236316E-2</v>
      </c>
      <c r="AB112" s="41">
        <v>1.0361390498604905E-2</v>
      </c>
      <c r="AC112" s="41">
        <v>1.7762383711894147E-2</v>
      </c>
      <c r="AD112" s="41">
        <v>1.4061887105249471E-2</v>
      </c>
      <c r="AE112" s="100">
        <v>4.1815611655084128E-2</v>
      </c>
      <c r="AF112" s="112">
        <v>4.1815611655084128E-2</v>
      </c>
      <c r="AG112" s="111">
        <v>1.9967657659657911E-2</v>
      </c>
      <c r="AH112" s="111">
        <v>1.0000000000000009E-2</v>
      </c>
      <c r="AI112" s="34"/>
      <c r="AJ112" s="34"/>
      <c r="AK112" s="57" t="s">
        <v>57</v>
      </c>
      <c r="AL112" s="40">
        <v>1351.17</v>
      </c>
      <c r="AM112" s="41">
        <v>0.19538622083083548</v>
      </c>
      <c r="AN112" s="41">
        <v>5.3030303030302997E-2</v>
      </c>
      <c r="AO112" s="41">
        <v>8.9928057553956942E-2</v>
      </c>
      <c r="AP112" s="41">
        <v>1.650165016501642E-2</v>
      </c>
      <c r="AQ112" s="41">
        <v>8.7662337662337692E-2</v>
      </c>
      <c r="AR112" s="41">
        <v>6.5671641791044871E-2</v>
      </c>
      <c r="AS112" s="41">
        <v>3.9215686274509776E-2</v>
      </c>
      <c r="AT112" s="41">
        <v>6.4690026954177943E-2</v>
      </c>
      <c r="AU112" s="41">
        <v>1.4061887105249471E-2</v>
      </c>
      <c r="AV112" s="64"/>
      <c r="AW112" s="60">
        <v>0.39003234234034206</v>
      </c>
    </row>
    <row r="113" spans="3:49" ht="15.75">
      <c r="C113" s="57" t="s">
        <v>58</v>
      </c>
      <c r="D113" s="40">
        <v>1593.71</v>
      </c>
      <c r="E113" s="103">
        <v>0.17067095017286707</v>
      </c>
      <c r="F113" s="103">
        <v>0.18133788455867128</v>
      </c>
      <c r="G113" s="103">
        <v>0.19827948623024264</v>
      </c>
      <c r="H113" s="103">
        <v>0.21208375425893042</v>
      </c>
      <c r="I113" s="103">
        <v>0.23279015630196209</v>
      </c>
      <c r="J113" s="103">
        <v>0.25035922470211014</v>
      </c>
      <c r="K113" s="103">
        <v>0.26855575983083496</v>
      </c>
      <c r="L113" s="103">
        <v>0.30432136335970783</v>
      </c>
      <c r="M113" s="103">
        <v>0.31938056484554905</v>
      </c>
      <c r="N113" s="100">
        <v>0.34134190034573419</v>
      </c>
      <c r="O113" s="112">
        <v>0.36330323584591928</v>
      </c>
      <c r="P113" s="112">
        <v>0.38</v>
      </c>
      <c r="Q113" s="112">
        <v>0.4</v>
      </c>
      <c r="R113" s="91"/>
      <c r="S113" s="34"/>
      <c r="T113" s="57" t="s">
        <v>58</v>
      </c>
      <c r="U113" s="40">
        <v>1593.71</v>
      </c>
      <c r="V113" s="41">
        <v>0.17067095017286707</v>
      </c>
      <c r="W113" s="41">
        <v>1.0666934385804211E-2</v>
      </c>
      <c r="X113" s="41">
        <v>1.6941601671571355E-2</v>
      </c>
      <c r="Y113" s="41">
        <v>1.3804268028687783E-2</v>
      </c>
      <c r="Z113" s="41">
        <v>2.0706402043031674E-2</v>
      </c>
      <c r="AA113" s="41">
        <v>1.7569068400148047E-2</v>
      </c>
      <c r="AB113" s="41">
        <v>1.8196535128724822E-2</v>
      </c>
      <c r="AC113" s="41">
        <v>3.5765603528872869E-2</v>
      </c>
      <c r="AD113" s="41">
        <v>1.5059201485841223E-2</v>
      </c>
      <c r="AE113" s="100">
        <v>2.1961335500185142E-2</v>
      </c>
      <c r="AF113" s="112">
        <v>2.1961335500185086E-2</v>
      </c>
      <c r="AG113" s="111">
        <v>1.6696764154080723E-2</v>
      </c>
      <c r="AH113" s="111">
        <v>2.0000000000000018E-2</v>
      </c>
      <c r="AI113" s="34"/>
      <c r="AJ113" s="34"/>
      <c r="AK113" s="57" t="s">
        <v>58</v>
      </c>
      <c r="AL113" s="40">
        <v>1593.71</v>
      </c>
      <c r="AM113" s="41">
        <v>0.17067095017286707</v>
      </c>
      <c r="AN113" s="41">
        <v>6.2500000000000111E-2</v>
      </c>
      <c r="AO113" s="41">
        <v>9.3425605536332126E-2</v>
      </c>
      <c r="AP113" s="41">
        <v>6.9620253164556986E-2</v>
      </c>
      <c r="AQ113" s="41">
        <v>9.7633136094674583E-2</v>
      </c>
      <c r="AR113" s="41">
        <v>7.5471698113207392E-2</v>
      </c>
      <c r="AS113" s="41">
        <v>7.2681704260651736E-2</v>
      </c>
      <c r="AT113" s="41">
        <v>0.1331775700934579</v>
      </c>
      <c r="AU113" s="41">
        <v>1.5059201485841223E-2</v>
      </c>
      <c r="AV113" s="64"/>
      <c r="AW113" s="60">
        <v>0.36330323584591928</v>
      </c>
    </row>
    <row r="114" spans="3:49" ht="15.75">
      <c r="C114" s="57" t="s">
        <v>59</v>
      </c>
      <c r="D114" s="40">
        <v>2950.1800000000003</v>
      </c>
      <c r="E114" s="103">
        <v>0.16778637235694091</v>
      </c>
      <c r="F114" s="103">
        <v>0.2176138405114264</v>
      </c>
      <c r="G114" s="103">
        <v>0.32675972313553747</v>
      </c>
      <c r="H114" s="103">
        <v>0.38845087418394808</v>
      </c>
      <c r="I114" s="103">
        <v>0.41183927760340044</v>
      </c>
      <c r="J114" s="103">
        <v>0.42336399812892767</v>
      </c>
      <c r="K114" s="103">
        <v>0.45522646075832657</v>
      </c>
      <c r="L114" s="103">
        <v>0.47047976733623026</v>
      </c>
      <c r="M114" s="103">
        <v>0.48742788575612328</v>
      </c>
      <c r="N114" s="100">
        <v>0.52871394287806162</v>
      </c>
      <c r="O114" s="112">
        <v>0.56999999999999995</v>
      </c>
      <c r="P114" s="112">
        <v>0.57999999999999996</v>
      </c>
      <c r="Q114" s="112">
        <v>0.59</v>
      </c>
      <c r="R114" s="91"/>
      <c r="S114" s="34"/>
      <c r="T114" s="57" t="s">
        <v>59</v>
      </c>
      <c r="U114" s="40">
        <v>2950.1800000000003</v>
      </c>
      <c r="V114" s="41">
        <v>0.16778637235694091</v>
      </c>
      <c r="W114" s="41">
        <v>4.9827468154485494E-2</v>
      </c>
      <c r="X114" s="41">
        <v>0.10914588262411107</v>
      </c>
      <c r="Y114" s="41">
        <v>6.1691151048410608E-2</v>
      </c>
      <c r="Z114" s="41">
        <v>2.3388403419452364E-2</v>
      </c>
      <c r="AA114" s="41">
        <v>1.1524720525527221E-2</v>
      </c>
      <c r="AB114" s="41">
        <v>3.1862462629398902E-2</v>
      </c>
      <c r="AC114" s="41">
        <v>1.5253306577903691E-2</v>
      </c>
      <c r="AD114" s="41">
        <v>1.6948118419893021E-2</v>
      </c>
      <c r="AE114" s="100">
        <v>4.1286057121938335E-2</v>
      </c>
      <c r="AF114" s="112">
        <v>4.1286057121938335E-2</v>
      </c>
      <c r="AG114" s="111">
        <v>1.0000000000000009E-2</v>
      </c>
      <c r="AH114" s="111">
        <v>1.0000000000000009E-2</v>
      </c>
      <c r="AI114" s="34"/>
      <c r="AJ114" s="34"/>
      <c r="AK114" s="57" t="s">
        <v>59</v>
      </c>
      <c r="AL114" s="40">
        <v>2950.1800000000003</v>
      </c>
      <c r="AM114" s="41">
        <v>0.16778637235694091</v>
      </c>
      <c r="AN114" s="41">
        <v>0.29696969696969705</v>
      </c>
      <c r="AO114" s="41">
        <v>0.50155763239875395</v>
      </c>
      <c r="AP114" s="41">
        <v>0.18879668049792533</v>
      </c>
      <c r="AQ114" s="41">
        <v>6.0209424083769614E-2</v>
      </c>
      <c r="AR114" s="41">
        <v>2.7983539094650123E-2</v>
      </c>
      <c r="AS114" s="41">
        <v>7.5260208166533282E-2</v>
      </c>
      <c r="AT114" s="41">
        <v>3.3507073715562115E-2</v>
      </c>
      <c r="AU114" s="41">
        <v>1.6948118419893021E-2</v>
      </c>
      <c r="AV114" s="64"/>
      <c r="AW114" s="60">
        <v>0.62199594601007391</v>
      </c>
    </row>
    <row r="115" spans="3:49" ht="15.75">
      <c r="C115" s="58" t="s">
        <v>60</v>
      </c>
      <c r="D115" s="43">
        <v>774.97</v>
      </c>
      <c r="E115" s="109">
        <v>8.774533207737073E-2</v>
      </c>
      <c r="F115" s="109">
        <v>8.774533207737073E-2</v>
      </c>
      <c r="G115" s="109">
        <v>8.9035704607920305E-2</v>
      </c>
      <c r="H115" s="109">
        <v>0.10064905738286643</v>
      </c>
      <c r="I115" s="109">
        <v>0.10968166509671341</v>
      </c>
      <c r="J115" s="109">
        <v>0.13290837064660568</v>
      </c>
      <c r="K115" s="109">
        <v>0.14194097836045266</v>
      </c>
      <c r="L115" s="109">
        <v>0.15097358607429964</v>
      </c>
      <c r="M115" s="109">
        <v>0.16516768391034492</v>
      </c>
      <c r="N115" s="100">
        <v>0.20065292850045807</v>
      </c>
      <c r="O115" s="114">
        <v>0.23613817309057125</v>
      </c>
      <c r="P115" s="114">
        <v>0.25</v>
      </c>
      <c r="Q115" s="114">
        <v>0.26</v>
      </c>
      <c r="R115" s="91"/>
      <c r="S115" s="34"/>
      <c r="T115" s="58" t="s">
        <v>60</v>
      </c>
      <c r="U115" s="43">
        <v>774.97</v>
      </c>
      <c r="V115" s="44">
        <v>8.774533207737073E-2</v>
      </c>
      <c r="W115" s="44">
        <v>0</v>
      </c>
      <c r="X115" s="44">
        <v>1.2903725305495745E-3</v>
      </c>
      <c r="Y115" s="44">
        <v>1.1613352774946128E-2</v>
      </c>
      <c r="Z115" s="44">
        <v>9.0326077138469796E-3</v>
      </c>
      <c r="AA115" s="44">
        <v>2.3226705549892271E-2</v>
      </c>
      <c r="AB115" s="44">
        <v>9.0326077138469796E-3</v>
      </c>
      <c r="AC115" s="44">
        <v>9.0326077138469796E-3</v>
      </c>
      <c r="AD115" s="44">
        <v>1.4194097836045277E-2</v>
      </c>
      <c r="AE115" s="100">
        <v>3.5485244590113152E-2</v>
      </c>
      <c r="AF115" s="114">
        <v>3.548524459011318E-2</v>
      </c>
      <c r="AG115" s="111">
        <v>1.3861826909428748E-2</v>
      </c>
      <c r="AH115" s="111">
        <v>1.0000000000000009E-2</v>
      </c>
      <c r="AI115" s="34"/>
      <c r="AJ115" s="34"/>
      <c r="AK115" s="58" t="s">
        <v>60</v>
      </c>
      <c r="AL115" s="43">
        <v>774.97</v>
      </c>
      <c r="AM115" s="44">
        <v>8.774533207737073E-2</v>
      </c>
      <c r="AN115" s="44">
        <v>0</v>
      </c>
      <c r="AO115" s="44">
        <v>1.4705882352941232E-2</v>
      </c>
      <c r="AP115" s="44">
        <v>0.13043478260869568</v>
      </c>
      <c r="AQ115" s="44">
        <v>8.9743589743589661E-2</v>
      </c>
      <c r="AR115" s="44">
        <v>0.2117647058823531</v>
      </c>
      <c r="AS115" s="44">
        <v>6.7961165048543618E-2</v>
      </c>
      <c r="AT115" s="44">
        <v>6.3636363636363574E-2</v>
      </c>
      <c r="AU115" s="44">
        <v>1.4194097836045277E-2</v>
      </c>
      <c r="AV115" s="65"/>
      <c r="AW115" s="61">
        <v>0.23613817309057125</v>
      </c>
    </row>
    <row r="116" spans="3:49">
      <c r="C116" s="45" t="s">
        <v>103</v>
      </c>
      <c r="D116" s="34"/>
      <c r="E116" s="34"/>
      <c r="F116" s="34"/>
      <c r="G116" s="34"/>
      <c r="H116" s="34"/>
      <c r="I116" s="34"/>
      <c r="J116" s="34"/>
      <c r="K116" s="34"/>
      <c r="L116" s="34"/>
      <c r="M116" s="34"/>
      <c r="N116" s="34"/>
      <c r="O116" s="34"/>
      <c r="R116" s="91"/>
      <c r="S116" s="34"/>
      <c r="T116" s="45" t="s">
        <v>103</v>
      </c>
      <c r="U116" s="34"/>
      <c r="V116" s="34"/>
      <c r="W116" s="34"/>
      <c r="X116" s="34"/>
      <c r="Y116" s="34"/>
      <c r="Z116" s="34"/>
      <c r="AA116" s="34"/>
      <c r="AB116" s="34"/>
      <c r="AC116" s="34"/>
      <c r="AD116" s="34"/>
      <c r="AE116" s="34"/>
      <c r="AF116" s="34"/>
      <c r="AI116" s="34"/>
      <c r="AJ116" s="34"/>
      <c r="AK116" s="45" t="s">
        <v>103</v>
      </c>
      <c r="AL116" s="34"/>
      <c r="AM116" s="34"/>
      <c r="AN116" s="34"/>
      <c r="AO116" s="34"/>
      <c r="AP116" s="34"/>
      <c r="AQ116" s="34"/>
      <c r="AR116" s="34"/>
      <c r="AS116" s="34"/>
      <c r="AT116" s="34"/>
      <c r="AU116" s="34"/>
      <c r="AV116" s="34"/>
      <c r="AW116" s="34"/>
    </row>
    <row r="117" spans="3:49" ht="68.25" customHeight="1">
      <c r="C117" s="278" t="s">
        <v>109</v>
      </c>
      <c r="D117" s="278"/>
      <c r="E117" s="278"/>
      <c r="F117" s="278"/>
      <c r="G117" s="278"/>
      <c r="H117" s="278"/>
      <c r="I117" s="278"/>
      <c r="J117" s="278"/>
      <c r="K117" s="278"/>
      <c r="L117" s="278"/>
      <c r="M117" s="278"/>
      <c r="N117" s="278"/>
      <c r="O117" s="278"/>
      <c r="P117" s="278"/>
      <c r="Q117" s="278"/>
      <c r="R117" s="278"/>
      <c r="S117" s="62"/>
      <c r="T117" s="278" t="s">
        <v>109</v>
      </c>
      <c r="U117" s="278"/>
      <c r="V117" s="278"/>
      <c r="W117" s="278"/>
      <c r="X117" s="278"/>
      <c r="Y117" s="278"/>
      <c r="Z117" s="278"/>
      <c r="AA117" s="278"/>
      <c r="AB117" s="278"/>
      <c r="AC117" s="278"/>
      <c r="AD117" s="278"/>
      <c r="AE117" s="278"/>
      <c r="AF117" s="278"/>
      <c r="AG117" s="278"/>
      <c r="AH117" s="278"/>
      <c r="AI117" s="278"/>
      <c r="AJ117" s="62"/>
      <c r="AK117" s="278" t="s">
        <v>109</v>
      </c>
      <c r="AL117" s="278"/>
      <c r="AM117" s="278"/>
      <c r="AN117" s="278"/>
      <c r="AO117" s="278"/>
      <c r="AP117" s="278"/>
      <c r="AQ117" s="278"/>
      <c r="AR117" s="278"/>
      <c r="AS117" s="278"/>
      <c r="AT117" s="278"/>
      <c r="AU117" s="278"/>
      <c r="AV117" s="62"/>
      <c r="AW117" s="62"/>
    </row>
    <row r="118" spans="3:49" ht="53.25" customHeight="1">
      <c r="C118" s="278" t="s">
        <v>105</v>
      </c>
      <c r="D118" s="278"/>
      <c r="E118" s="278"/>
      <c r="F118" s="278"/>
      <c r="G118" s="278"/>
      <c r="H118" s="278"/>
      <c r="I118" s="278"/>
      <c r="J118" s="278"/>
      <c r="K118" s="278"/>
      <c r="L118" s="278"/>
      <c r="M118" s="278"/>
      <c r="N118" s="278"/>
      <c r="O118" s="278"/>
      <c r="P118" s="278"/>
      <c r="Q118" s="278"/>
      <c r="R118" s="278"/>
      <c r="S118" s="62"/>
      <c r="T118" s="278" t="s">
        <v>105</v>
      </c>
      <c r="U118" s="278"/>
      <c r="V118" s="278"/>
      <c r="W118" s="278"/>
      <c r="X118" s="278"/>
      <c r="Y118" s="278"/>
      <c r="Z118" s="278"/>
      <c r="AA118" s="278"/>
      <c r="AB118" s="278"/>
      <c r="AC118" s="278"/>
      <c r="AD118" s="278"/>
      <c r="AE118" s="278"/>
      <c r="AF118" s="278"/>
      <c r="AG118" s="278"/>
      <c r="AH118" s="278"/>
      <c r="AI118" s="278"/>
      <c r="AJ118" s="62"/>
      <c r="AK118" s="278" t="s">
        <v>105</v>
      </c>
      <c r="AL118" s="278"/>
      <c r="AM118" s="278"/>
      <c r="AN118" s="278"/>
      <c r="AO118" s="278"/>
      <c r="AP118" s="278"/>
      <c r="AQ118" s="278"/>
      <c r="AR118" s="278"/>
      <c r="AS118" s="278"/>
      <c r="AT118" s="278"/>
      <c r="AU118" s="278"/>
      <c r="AV118" s="62"/>
      <c r="AW118" s="62"/>
    </row>
    <row r="122" spans="3:49">
      <c r="C122" s="34"/>
      <c r="D122" s="34"/>
      <c r="E122" s="34"/>
      <c r="F122" s="34"/>
      <c r="G122" s="34"/>
      <c r="H122" s="34"/>
      <c r="I122" s="34"/>
      <c r="J122" s="34"/>
      <c r="K122" s="34"/>
      <c r="L122" s="34"/>
      <c r="M122" s="34"/>
      <c r="N122" s="34"/>
      <c r="O122" s="34"/>
      <c r="R122" s="67"/>
      <c r="S122" s="34"/>
      <c r="T122" s="34"/>
      <c r="U122" s="34"/>
      <c r="V122" s="34"/>
      <c r="W122" s="34"/>
      <c r="X122" s="34"/>
      <c r="Y122" s="34"/>
      <c r="Z122" s="34"/>
      <c r="AA122" s="34"/>
      <c r="AB122" s="34"/>
      <c r="AC122" s="34"/>
      <c r="AD122" s="34"/>
      <c r="AE122" s="34"/>
      <c r="AF122" s="34"/>
      <c r="AI122" s="34"/>
      <c r="AJ122" s="34"/>
      <c r="AK122" s="34"/>
      <c r="AL122" s="34"/>
      <c r="AM122" s="34"/>
      <c r="AN122" s="34"/>
      <c r="AO122" s="34"/>
      <c r="AP122" s="34"/>
      <c r="AQ122" s="34"/>
      <c r="AR122" s="34"/>
      <c r="AS122" s="34"/>
      <c r="AT122" s="34"/>
      <c r="AU122" s="34"/>
      <c r="AV122" s="34"/>
      <c r="AW122" s="34"/>
    </row>
    <row r="123" spans="3:49">
      <c r="C123" s="34"/>
      <c r="D123" s="34"/>
      <c r="E123" s="34"/>
      <c r="F123" s="34"/>
      <c r="G123" s="34"/>
      <c r="H123" s="34"/>
      <c r="I123" s="34"/>
      <c r="J123" s="34"/>
      <c r="K123" s="34"/>
      <c r="L123" s="34"/>
      <c r="M123" s="34"/>
      <c r="N123" s="34"/>
      <c r="O123" s="34"/>
      <c r="R123" s="67"/>
      <c r="S123" s="34"/>
      <c r="T123" s="34"/>
      <c r="U123" s="34"/>
      <c r="V123" s="34"/>
      <c r="W123" s="34"/>
      <c r="X123" s="34"/>
      <c r="Y123" s="34"/>
      <c r="Z123" s="34"/>
      <c r="AA123" s="34"/>
      <c r="AB123" s="34"/>
      <c r="AC123" s="34"/>
      <c r="AD123" s="34"/>
      <c r="AE123" s="34"/>
      <c r="AF123" s="34"/>
      <c r="AI123" s="34"/>
      <c r="AJ123" s="34"/>
      <c r="AK123" s="34"/>
      <c r="AL123" s="34"/>
      <c r="AM123" s="34"/>
      <c r="AN123" s="34"/>
      <c r="AO123" s="34"/>
      <c r="AP123" s="34"/>
      <c r="AQ123" s="34"/>
      <c r="AR123" s="34"/>
      <c r="AS123" s="34"/>
      <c r="AT123" s="34"/>
      <c r="AU123" s="34"/>
      <c r="AV123" s="34"/>
      <c r="AW123" s="34"/>
    </row>
    <row r="124" spans="3:49">
      <c r="C124" s="34"/>
      <c r="D124" s="34"/>
      <c r="E124" s="34"/>
      <c r="F124" s="34"/>
      <c r="G124" s="34"/>
      <c r="H124" s="34"/>
      <c r="I124" s="34"/>
      <c r="J124" s="34"/>
      <c r="K124" s="34"/>
      <c r="L124" s="34"/>
      <c r="M124" s="34"/>
      <c r="N124" s="34"/>
      <c r="O124" s="34"/>
      <c r="R124" s="67"/>
      <c r="S124" s="34"/>
      <c r="T124" s="34"/>
      <c r="U124" s="34"/>
      <c r="V124" s="34"/>
      <c r="W124" s="34"/>
      <c r="X124" s="34"/>
      <c r="Y124" s="34"/>
      <c r="Z124" s="34"/>
      <c r="AA124" s="34"/>
      <c r="AB124" s="34"/>
      <c r="AC124" s="34"/>
      <c r="AD124" s="34"/>
      <c r="AE124" s="34"/>
      <c r="AF124" s="34"/>
      <c r="AI124" s="34"/>
      <c r="AJ124" s="34"/>
      <c r="AK124" s="34"/>
      <c r="AL124" s="34"/>
      <c r="AM124" s="34"/>
      <c r="AN124" s="34"/>
      <c r="AO124" s="34"/>
      <c r="AP124" s="34"/>
      <c r="AQ124" s="34"/>
      <c r="AR124" s="34"/>
      <c r="AS124" s="34"/>
      <c r="AT124" s="34"/>
      <c r="AU124" s="34"/>
      <c r="AV124" s="34"/>
      <c r="AW124" s="34"/>
    </row>
    <row r="125" spans="3:49">
      <c r="C125" s="34"/>
      <c r="D125" s="34"/>
      <c r="E125" s="34"/>
      <c r="F125" s="34"/>
      <c r="G125" s="34"/>
      <c r="H125" s="34"/>
      <c r="I125" s="34"/>
      <c r="J125" s="34"/>
      <c r="K125" s="34"/>
      <c r="L125" s="34"/>
      <c r="M125" s="34"/>
      <c r="N125" s="34"/>
      <c r="O125" s="34"/>
      <c r="R125" s="67"/>
      <c r="S125" s="34"/>
      <c r="T125" s="34"/>
      <c r="U125" s="34"/>
      <c r="V125" s="34"/>
      <c r="W125" s="34"/>
      <c r="X125" s="34"/>
      <c r="Y125" s="34"/>
      <c r="Z125" s="34"/>
      <c r="AA125" s="34"/>
      <c r="AB125" s="34"/>
      <c r="AC125" s="34"/>
      <c r="AD125" s="34"/>
      <c r="AE125" s="34"/>
      <c r="AF125" s="34"/>
      <c r="AI125" s="34"/>
      <c r="AJ125" s="34"/>
      <c r="AK125" s="34"/>
      <c r="AL125" s="34"/>
      <c r="AM125" s="34"/>
      <c r="AN125" s="34"/>
      <c r="AO125" s="34"/>
      <c r="AP125" s="34"/>
      <c r="AQ125" s="34"/>
      <c r="AR125" s="34"/>
      <c r="AS125" s="34"/>
      <c r="AT125" s="34"/>
      <c r="AU125" s="34"/>
      <c r="AV125" s="34"/>
      <c r="AW125" s="34"/>
    </row>
    <row r="126" spans="3:49">
      <c r="C126" s="34"/>
      <c r="D126" s="34"/>
      <c r="E126" s="34"/>
      <c r="F126" s="34"/>
      <c r="G126" s="34"/>
      <c r="H126" s="34"/>
      <c r="I126" s="34"/>
      <c r="J126" s="34"/>
      <c r="K126" s="34"/>
      <c r="L126" s="34"/>
      <c r="M126" s="34"/>
      <c r="N126" s="34"/>
      <c r="O126" s="34"/>
      <c r="R126" s="67"/>
      <c r="S126" s="34"/>
      <c r="T126" s="34"/>
      <c r="U126" s="34"/>
      <c r="V126" s="34"/>
      <c r="W126" s="34"/>
      <c r="X126" s="34"/>
      <c r="Y126" s="34"/>
      <c r="Z126" s="34"/>
      <c r="AA126" s="34"/>
      <c r="AB126" s="34"/>
      <c r="AC126" s="34"/>
      <c r="AD126" s="34"/>
      <c r="AE126" s="34"/>
      <c r="AF126" s="34"/>
      <c r="AI126" s="34"/>
      <c r="AJ126" s="34"/>
      <c r="AK126" s="34"/>
      <c r="AL126" s="34"/>
      <c r="AM126" s="34"/>
      <c r="AN126" s="34"/>
      <c r="AO126" s="34"/>
      <c r="AP126" s="34"/>
      <c r="AQ126" s="34"/>
      <c r="AR126" s="34"/>
      <c r="AS126" s="34"/>
      <c r="AT126" s="34"/>
      <c r="AU126" s="34"/>
      <c r="AV126" s="34"/>
      <c r="AW126" s="34"/>
    </row>
    <row r="127" spans="3:49">
      <c r="R127" s="67"/>
    </row>
    <row r="128" spans="3:49">
      <c r="R128" s="67"/>
    </row>
    <row r="129" spans="18:18">
      <c r="R129" s="67"/>
    </row>
    <row r="130" spans="18:18">
      <c r="R130" s="67"/>
    </row>
    <row r="131" spans="18:18">
      <c r="R131" s="67"/>
    </row>
    <row r="132" spans="18:18">
      <c r="R132" s="67"/>
    </row>
    <row r="133" spans="18:18">
      <c r="R133" s="67"/>
    </row>
    <row r="134" spans="18:18">
      <c r="R134" s="67"/>
    </row>
    <row r="135" spans="18:18">
      <c r="R135" s="67"/>
    </row>
    <row r="136" spans="18:18">
      <c r="R136" s="67"/>
    </row>
    <row r="137" spans="18:18">
      <c r="R137" s="67"/>
    </row>
    <row r="138" spans="18:18">
      <c r="R138" s="67"/>
    </row>
    <row r="139" spans="18:18">
      <c r="R139" s="67"/>
    </row>
    <row r="140" spans="18:18">
      <c r="R140" s="67"/>
    </row>
    <row r="141" spans="18:18">
      <c r="R141" s="67"/>
    </row>
    <row r="142" spans="18:18">
      <c r="R142" s="67"/>
    </row>
    <row r="143" spans="18:18">
      <c r="R143" s="67"/>
    </row>
    <row r="144" spans="18:18">
      <c r="R144" s="67"/>
    </row>
    <row r="145" spans="18:18">
      <c r="R145" s="67"/>
    </row>
    <row r="146" spans="18:18">
      <c r="R146" s="67"/>
    </row>
    <row r="147" spans="18:18">
      <c r="R147" s="67"/>
    </row>
    <row r="148" spans="18:18">
      <c r="R148" s="67"/>
    </row>
    <row r="149" spans="18:18">
      <c r="R149" s="67"/>
    </row>
    <row r="150" spans="18:18">
      <c r="R150" s="67"/>
    </row>
    <row r="151" spans="18:18">
      <c r="R151" s="67"/>
    </row>
    <row r="152" spans="18:18">
      <c r="R152" s="67"/>
    </row>
    <row r="153" spans="18:18">
      <c r="R153" s="67"/>
    </row>
    <row r="154" spans="18:18">
      <c r="R154" s="67"/>
    </row>
    <row r="155" spans="18:18">
      <c r="R155" s="67"/>
    </row>
    <row r="156" spans="18:18">
      <c r="R156" s="67"/>
    </row>
    <row r="157" spans="18:18">
      <c r="R157" s="67"/>
    </row>
    <row r="158" spans="18:18">
      <c r="R158" s="67"/>
    </row>
    <row r="159" spans="18:18">
      <c r="R159" s="67"/>
    </row>
    <row r="160" spans="18:18">
      <c r="R160" s="67"/>
    </row>
    <row r="161" spans="18:18">
      <c r="R161" s="67"/>
    </row>
    <row r="162" spans="18:18">
      <c r="R162" s="67"/>
    </row>
    <row r="163" spans="18:18">
      <c r="R163" s="67"/>
    </row>
    <row r="164" spans="18:18">
      <c r="R164" s="67"/>
    </row>
    <row r="165" spans="18:18">
      <c r="R165" s="67"/>
    </row>
    <row r="166" spans="18:18">
      <c r="R166" s="67"/>
    </row>
    <row r="167" spans="18:18">
      <c r="R167" s="67"/>
    </row>
    <row r="168" spans="18:18">
      <c r="R168" s="67"/>
    </row>
    <row r="169" spans="18:18">
      <c r="R169" s="67"/>
    </row>
    <row r="170" spans="18:18">
      <c r="R170" s="67"/>
    </row>
    <row r="171" spans="18:18">
      <c r="R171" s="67"/>
    </row>
    <row r="172" spans="18:18">
      <c r="R172" s="67"/>
    </row>
  </sheetData>
  <mergeCells count="12">
    <mergeCell ref="C58:R58"/>
    <mergeCell ref="T58:AI58"/>
    <mergeCell ref="AK58:AU58"/>
    <mergeCell ref="C59:R59"/>
    <mergeCell ref="T59:AI59"/>
    <mergeCell ref="AK59:AU59"/>
    <mergeCell ref="C117:R117"/>
    <mergeCell ref="T117:AI117"/>
    <mergeCell ref="AK117:AU117"/>
    <mergeCell ref="C118:R118"/>
    <mergeCell ref="T118:AI118"/>
    <mergeCell ref="AK118:AU1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AW59"/>
  <sheetViews>
    <sheetView zoomScale="70" zoomScaleNormal="70" workbookViewId="0">
      <selection activeCell="AI2" sqref="AI2"/>
    </sheetView>
  </sheetViews>
  <sheetFormatPr defaultRowHeight="15"/>
  <cols>
    <col min="2" max="2" width="19.28515625" customWidth="1"/>
    <col min="15" max="16" width="9.140625" style="202"/>
    <col min="18" max="18" width="22.7109375" customWidth="1"/>
    <col min="31" max="32" width="9.140625" style="202"/>
    <col min="35" max="35" width="22.85546875" customWidth="1"/>
  </cols>
  <sheetData>
    <row r="1" spans="1:49" s="272" customFormat="1" ht="19.5">
      <c r="B1" s="271" t="s">
        <v>110</v>
      </c>
      <c r="Q1" s="273"/>
      <c r="R1" s="271" t="s">
        <v>110</v>
      </c>
      <c r="AI1" s="271" t="s">
        <v>110</v>
      </c>
    </row>
    <row r="2" spans="1:49">
      <c r="A2" s="92"/>
      <c r="B2" s="281" t="s">
        <v>118</v>
      </c>
      <c r="C2" s="93" t="s">
        <v>111</v>
      </c>
      <c r="D2" s="93"/>
      <c r="E2" s="92"/>
      <c r="F2" s="92"/>
      <c r="G2" s="92"/>
      <c r="H2" s="92"/>
      <c r="I2" s="92"/>
      <c r="J2" s="92"/>
      <c r="K2" s="92"/>
      <c r="L2" s="92"/>
      <c r="M2" s="92"/>
      <c r="N2" s="92"/>
      <c r="Q2" s="92"/>
      <c r="R2" s="281" t="s">
        <v>118</v>
      </c>
      <c r="S2" s="93" t="s">
        <v>96</v>
      </c>
      <c r="T2" s="92"/>
      <c r="U2" s="92"/>
      <c r="V2" s="92"/>
      <c r="W2" s="92"/>
      <c r="X2" s="92"/>
      <c r="Y2" s="92"/>
      <c r="Z2" s="92"/>
      <c r="AA2" s="92"/>
      <c r="AB2" s="92"/>
      <c r="AC2" s="92"/>
      <c r="AD2" s="92"/>
      <c r="AG2" s="92"/>
      <c r="AH2" s="92"/>
      <c r="AI2" s="281" t="s">
        <v>118</v>
      </c>
      <c r="AJ2" s="93" t="s">
        <v>97</v>
      </c>
      <c r="AK2" s="92"/>
      <c r="AL2" s="92"/>
      <c r="AM2" s="92"/>
      <c r="AN2" s="92"/>
      <c r="AO2" s="92"/>
      <c r="AP2" s="92"/>
      <c r="AQ2" s="92"/>
      <c r="AR2" s="92"/>
      <c r="AS2" s="92"/>
    </row>
    <row r="3" spans="1:49" ht="60">
      <c r="A3" s="92"/>
      <c r="B3" s="92"/>
      <c r="C3" s="94" t="s">
        <v>112</v>
      </c>
      <c r="D3" s="95">
        <v>41061</v>
      </c>
      <c r="E3" s="95">
        <v>41091</v>
      </c>
      <c r="F3" s="95">
        <v>41122</v>
      </c>
      <c r="G3" s="95">
        <v>41153</v>
      </c>
      <c r="H3" s="95">
        <v>41183</v>
      </c>
      <c r="I3" s="95">
        <v>41214</v>
      </c>
      <c r="J3" s="95">
        <v>41244</v>
      </c>
      <c r="K3" s="96">
        <v>41275</v>
      </c>
      <c r="L3" s="96">
        <v>41306</v>
      </c>
      <c r="M3" s="96">
        <v>41334</v>
      </c>
      <c r="N3" s="96">
        <v>41365</v>
      </c>
      <c r="O3" s="96">
        <v>41395</v>
      </c>
      <c r="P3" s="96">
        <v>41426</v>
      </c>
      <c r="Q3" s="92"/>
      <c r="R3" s="92"/>
      <c r="S3" s="94" t="s">
        <v>112</v>
      </c>
      <c r="T3" s="97" t="s">
        <v>113</v>
      </c>
      <c r="U3" s="95">
        <v>41091</v>
      </c>
      <c r="V3" s="95">
        <v>41122</v>
      </c>
      <c r="W3" s="95">
        <v>41153</v>
      </c>
      <c r="X3" s="95">
        <v>41183</v>
      </c>
      <c r="Y3" s="95">
        <v>41214</v>
      </c>
      <c r="Z3" s="95">
        <v>41244</v>
      </c>
      <c r="AA3" s="96">
        <v>41275</v>
      </c>
      <c r="AB3" s="95">
        <v>41306</v>
      </c>
      <c r="AC3" s="95">
        <v>41334</v>
      </c>
      <c r="AD3" s="95">
        <v>41365</v>
      </c>
      <c r="AE3" s="95">
        <v>41395</v>
      </c>
      <c r="AF3" s="95">
        <v>41426</v>
      </c>
      <c r="AG3" s="92"/>
      <c r="AH3" s="92"/>
      <c r="AI3" s="92"/>
      <c r="AJ3" s="94" t="s">
        <v>112</v>
      </c>
      <c r="AK3" s="97" t="s">
        <v>113</v>
      </c>
      <c r="AL3" s="95">
        <v>41091</v>
      </c>
      <c r="AM3" s="95">
        <v>41122</v>
      </c>
      <c r="AN3" s="95">
        <v>41153</v>
      </c>
      <c r="AO3" s="95">
        <v>41183</v>
      </c>
      <c r="AP3" s="95">
        <v>41214</v>
      </c>
      <c r="AQ3" s="95">
        <v>41244</v>
      </c>
      <c r="AR3" s="96">
        <v>41275</v>
      </c>
      <c r="AS3" s="96">
        <v>41306</v>
      </c>
      <c r="AT3" s="96">
        <v>41334</v>
      </c>
      <c r="AU3" s="96">
        <v>41365</v>
      </c>
      <c r="AV3" s="96">
        <v>41395</v>
      </c>
      <c r="AW3" s="96">
        <v>41426</v>
      </c>
    </row>
    <row r="4" spans="1:49" ht="15.75">
      <c r="A4" s="92"/>
      <c r="B4" s="116" t="s">
        <v>101</v>
      </c>
      <c r="C4" s="117">
        <v>4836</v>
      </c>
      <c r="D4" s="118">
        <v>0.32028280680223825</v>
      </c>
      <c r="E4" s="118">
        <v>0.3377627158977442</v>
      </c>
      <c r="F4" s="118">
        <v>0.36221398503529678</v>
      </c>
      <c r="G4" s="118">
        <v>0.38834547661122526</v>
      </c>
      <c r="H4" s="118">
        <v>0.43369241201505176</v>
      </c>
      <c r="I4" s="118">
        <v>0.49491043600281953</v>
      </c>
      <c r="J4" s="118">
        <v>0.6264866500250158</v>
      </c>
      <c r="K4" s="118">
        <v>0.71595052581658458</v>
      </c>
      <c r="L4" s="118">
        <v>0.74098039215686273</v>
      </c>
      <c r="M4" s="118">
        <v>0.75654443675147454</v>
      </c>
      <c r="N4" s="118">
        <v>0.76996841379085745</v>
      </c>
      <c r="O4" s="118">
        <f>AVERAGE(O6:O56)</f>
        <v>0.78567048140523255</v>
      </c>
      <c r="P4" s="118">
        <f>AVERAGE(P6:P56)</f>
        <v>0.80137254901960764</v>
      </c>
      <c r="Q4" s="92"/>
      <c r="R4" s="116" t="s">
        <v>101</v>
      </c>
      <c r="S4" s="117"/>
      <c r="T4" s="118"/>
      <c r="U4" s="118">
        <f>AVERAGE(U6:U56)</f>
        <v>1.7479909095505952E-2</v>
      </c>
      <c r="V4" s="118">
        <f t="shared" ref="V4:AF4" si="0">AVERAGE(V6:V56)</f>
        <v>2.4451269137552637E-2</v>
      </c>
      <c r="W4" s="118">
        <f t="shared" si="0"/>
        <v>2.6131491575928277E-2</v>
      </c>
      <c r="X4" s="118">
        <f t="shared" si="0"/>
        <v>4.534693540382656E-2</v>
      </c>
      <c r="Y4" s="118">
        <f t="shared" si="0"/>
        <v>6.1218023987767781E-2</v>
      </c>
      <c r="Z4" s="118">
        <f t="shared" si="0"/>
        <v>0.13157621402219616</v>
      </c>
      <c r="AA4" s="118">
        <f t="shared" si="0"/>
        <v>8.9463875791568809E-2</v>
      </c>
      <c r="AB4" s="118">
        <f t="shared" si="0"/>
        <v>2.5029866340278234E-2</v>
      </c>
      <c r="AC4" s="118">
        <f t="shared" si="0"/>
        <v>1.8084744787616326E-2</v>
      </c>
      <c r="AD4" s="118">
        <f t="shared" si="0"/>
        <v>1.0903276846378483E-2</v>
      </c>
      <c r="AE4" s="118">
        <f t="shared" si="0"/>
        <v>1.5702067614375141E-2</v>
      </c>
      <c r="AF4" s="118">
        <f t="shared" si="0"/>
        <v>1.5702067614375155E-2</v>
      </c>
      <c r="AG4" s="92"/>
      <c r="AH4" s="92"/>
      <c r="AI4" s="116" t="s">
        <v>101</v>
      </c>
      <c r="AJ4" s="117"/>
      <c r="AK4" s="118"/>
      <c r="AL4" s="118">
        <f>AVERAGE(AL6:AL56)</f>
        <v>6.2910694581242724E-2</v>
      </c>
      <c r="AM4" s="118">
        <f t="shared" ref="AM4:AW4" si="1">AVERAGE(AM6:AM56)</f>
        <v>8.2110217779831893E-2</v>
      </c>
      <c r="AN4" s="118">
        <f t="shared" si="1"/>
        <v>8.3439532755923751E-2</v>
      </c>
      <c r="AO4" s="118">
        <f t="shared" si="1"/>
        <v>0.15860646195453706</v>
      </c>
      <c r="AP4" s="118">
        <f t="shared" si="1"/>
        <v>0.15514955690506629</v>
      </c>
      <c r="AQ4" s="118">
        <f t="shared" si="1"/>
        <v>0.31140074896931957</v>
      </c>
      <c r="AR4" s="118">
        <f t="shared" si="1"/>
        <v>0.14852080537038775</v>
      </c>
      <c r="AS4" s="118">
        <f t="shared" si="1"/>
        <v>4.136603935785671E-2</v>
      </c>
      <c r="AT4" s="118">
        <f t="shared" si="1"/>
        <v>3.1611196378402595E-2</v>
      </c>
      <c r="AU4" s="118">
        <f t="shared" si="1"/>
        <v>1.4972711767007896E-2</v>
      </c>
      <c r="AV4" s="118">
        <f t="shared" si="1"/>
        <v>3.1041731646598996E-2</v>
      </c>
      <c r="AW4" s="118" t="e">
        <f t="shared" si="1"/>
        <v>#DIV/0!</v>
      </c>
    </row>
    <row r="5" spans="1:49">
      <c r="A5" s="92"/>
      <c r="B5" s="119" t="s">
        <v>102</v>
      </c>
      <c r="C5" s="120"/>
      <c r="D5" s="121"/>
      <c r="E5" s="122">
        <v>84.532840385866791</v>
      </c>
      <c r="F5" s="122">
        <v>118.24633754920427</v>
      </c>
      <c r="G5" s="122">
        <v>126.37189326119012</v>
      </c>
      <c r="H5" s="122">
        <v>219.29777961290498</v>
      </c>
      <c r="I5" s="122">
        <v>296.05036400484494</v>
      </c>
      <c r="J5" s="122">
        <v>636.30257101134112</v>
      </c>
      <c r="K5" s="122">
        <v>432.64730332802662</v>
      </c>
      <c r="L5" s="122">
        <v>121.04443362158514</v>
      </c>
      <c r="M5" s="122">
        <v>75.267719659542678</v>
      </c>
      <c r="N5" s="122">
        <v>64.918352962455785</v>
      </c>
      <c r="O5" s="122">
        <f>(O4-N4)*$C$4</f>
        <v>75.935198983117942</v>
      </c>
      <c r="P5" s="122">
        <f>(P4-O4)*$C$4</f>
        <v>75.935198983117942</v>
      </c>
      <c r="Q5" s="92"/>
      <c r="R5" s="123"/>
      <c r="S5" s="124"/>
      <c r="T5" s="125"/>
      <c r="U5" s="126"/>
      <c r="V5" s="126"/>
      <c r="W5" s="126"/>
      <c r="X5" s="126"/>
      <c r="Y5" s="126"/>
      <c r="Z5" s="126"/>
      <c r="AA5" s="126"/>
      <c r="AB5" s="127"/>
      <c r="AC5" s="127"/>
      <c r="AD5" s="127"/>
      <c r="AE5" s="127"/>
      <c r="AF5" s="127"/>
      <c r="AG5" s="92"/>
      <c r="AH5" s="92"/>
      <c r="AI5" s="92"/>
      <c r="AJ5" s="254"/>
      <c r="AK5" s="253"/>
      <c r="AL5" s="128"/>
      <c r="AM5" s="128"/>
      <c r="AN5" s="128"/>
      <c r="AO5" s="128"/>
      <c r="AP5" s="128"/>
      <c r="AQ5" s="128"/>
      <c r="AR5" s="128"/>
      <c r="AS5" s="128"/>
    </row>
    <row r="6" spans="1:49" ht="15.75">
      <c r="A6" s="92"/>
      <c r="B6" s="98" t="s">
        <v>10</v>
      </c>
      <c r="C6" s="99">
        <v>100</v>
      </c>
      <c r="D6" s="100">
        <v>0.37</v>
      </c>
      <c r="E6" s="100">
        <v>0.38</v>
      </c>
      <c r="F6" s="100">
        <v>0.43</v>
      </c>
      <c r="G6" s="100">
        <v>0.46</v>
      </c>
      <c r="H6" s="100">
        <v>0.54</v>
      </c>
      <c r="I6" s="100">
        <v>0.67</v>
      </c>
      <c r="J6" s="100">
        <v>0.82</v>
      </c>
      <c r="K6" s="100">
        <v>0.87</v>
      </c>
      <c r="L6" s="100">
        <v>0.89</v>
      </c>
      <c r="M6" s="100">
        <v>0.89</v>
      </c>
      <c r="N6" s="111">
        <v>0.9</v>
      </c>
      <c r="O6" s="111">
        <v>0.91</v>
      </c>
      <c r="P6" s="111">
        <v>0.92</v>
      </c>
      <c r="Q6" s="92"/>
      <c r="R6" s="98" t="s">
        <v>10</v>
      </c>
      <c r="S6" s="99">
        <v>100</v>
      </c>
      <c r="T6" s="100">
        <v>0.37</v>
      </c>
      <c r="U6" s="100">
        <v>1.0000000000000009E-2</v>
      </c>
      <c r="V6" s="100">
        <v>4.9999999999999989E-2</v>
      </c>
      <c r="W6" s="100">
        <v>3.0000000000000027E-2</v>
      </c>
      <c r="X6" s="100">
        <v>8.0000000000000016E-2</v>
      </c>
      <c r="Y6" s="100">
        <v>0.13</v>
      </c>
      <c r="Z6" s="100">
        <v>0.14999999999999991</v>
      </c>
      <c r="AA6" s="100">
        <v>5.0000000000000044E-2</v>
      </c>
      <c r="AB6" s="100">
        <v>2.0000000000000018E-2</v>
      </c>
      <c r="AC6" s="100">
        <v>0</v>
      </c>
      <c r="AD6" s="111">
        <v>1.0000000000000009E-2</v>
      </c>
      <c r="AE6" s="111">
        <v>1.0000000000000009E-2</v>
      </c>
      <c r="AF6" s="111">
        <v>1.0000000000000009E-2</v>
      </c>
      <c r="AG6" s="92"/>
      <c r="AH6" s="92"/>
      <c r="AI6" s="98" t="s">
        <v>10</v>
      </c>
      <c r="AJ6" s="99">
        <v>100</v>
      </c>
      <c r="AK6" s="100">
        <v>0.37</v>
      </c>
      <c r="AL6" s="100">
        <f>U6/D6</f>
        <v>2.7027027027027053E-2</v>
      </c>
      <c r="AM6" s="100">
        <f t="shared" ref="AM6:AV6" si="2">V6/E6</f>
        <v>0.13157894736842102</v>
      </c>
      <c r="AN6" s="100">
        <f t="shared" si="2"/>
        <v>6.9767441860465185E-2</v>
      </c>
      <c r="AO6" s="100">
        <f t="shared" si="2"/>
        <v>0.17391304347826089</v>
      </c>
      <c r="AP6" s="100">
        <f t="shared" si="2"/>
        <v>0.24074074074074073</v>
      </c>
      <c r="AQ6" s="100">
        <f t="shared" si="2"/>
        <v>0.22388059701492521</v>
      </c>
      <c r="AR6" s="100">
        <f t="shared" si="2"/>
        <v>6.0975609756097622E-2</v>
      </c>
      <c r="AS6" s="100">
        <f t="shared" si="2"/>
        <v>2.2988505747126457E-2</v>
      </c>
      <c r="AT6" s="100">
        <f t="shared" si="2"/>
        <v>0</v>
      </c>
      <c r="AU6" s="100">
        <f t="shared" si="2"/>
        <v>1.1235955056179785E-2</v>
      </c>
      <c r="AV6" s="100">
        <f t="shared" si="2"/>
        <v>1.111111111111112E-2</v>
      </c>
    </row>
    <row r="7" spans="1:49" ht="15.75">
      <c r="A7" s="92"/>
      <c r="B7" s="101" t="s">
        <v>11</v>
      </c>
      <c r="C7" s="102">
        <v>22</v>
      </c>
      <c r="D7" s="103">
        <v>0.54545454545454541</v>
      </c>
      <c r="E7" s="103">
        <v>0.54545454545454541</v>
      </c>
      <c r="F7" s="103">
        <v>0.54545454545454541</v>
      </c>
      <c r="G7" s="103">
        <v>0.54545454545454541</v>
      </c>
      <c r="H7" s="103">
        <v>0.54545454545454541</v>
      </c>
      <c r="I7" s="103">
        <v>0.59090909090909094</v>
      </c>
      <c r="J7" s="103">
        <v>0.72727272727272729</v>
      </c>
      <c r="K7" s="103">
        <v>0.77272727272727271</v>
      </c>
      <c r="L7" s="103">
        <v>0.82</v>
      </c>
      <c r="M7" s="103">
        <v>0.81818181818181823</v>
      </c>
      <c r="N7" s="112">
        <v>0.81818181818181823</v>
      </c>
      <c r="O7" s="112">
        <v>0.83909090909090911</v>
      </c>
      <c r="P7" s="112">
        <v>0.86</v>
      </c>
      <c r="Q7" s="92"/>
      <c r="R7" s="101" t="s">
        <v>11</v>
      </c>
      <c r="S7" s="102">
        <v>22</v>
      </c>
      <c r="T7" s="103">
        <v>0.54545454545454541</v>
      </c>
      <c r="U7" s="103">
        <v>0</v>
      </c>
      <c r="V7" s="103">
        <v>0</v>
      </c>
      <c r="W7" s="103">
        <v>0</v>
      </c>
      <c r="X7" s="103">
        <v>0</v>
      </c>
      <c r="Y7" s="103">
        <v>4.5454545454545525E-2</v>
      </c>
      <c r="Z7" s="103">
        <v>0.13636363636363635</v>
      </c>
      <c r="AA7" s="103">
        <v>4.5454545454545414E-2</v>
      </c>
      <c r="AB7" s="103">
        <v>4.7272727272727244E-2</v>
      </c>
      <c r="AC7" s="103">
        <v>-1.8181818181817189E-3</v>
      </c>
      <c r="AD7" s="112">
        <v>0</v>
      </c>
      <c r="AE7" s="111">
        <v>2.0909090909090877E-2</v>
      </c>
      <c r="AF7" s="111">
        <v>2.0909090909090877E-2</v>
      </c>
      <c r="AG7" s="92"/>
      <c r="AH7" s="92"/>
      <c r="AI7" s="101" t="s">
        <v>11</v>
      </c>
      <c r="AJ7" s="102">
        <v>22</v>
      </c>
      <c r="AK7" s="103">
        <v>0.54545454545454541</v>
      </c>
      <c r="AL7" s="100">
        <f t="shared" ref="AL7:AL56" si="3">U7/D7</f>
        <v>0</v>
      </c>
      <c r="AM7" s="100">
        <f t="shared" ref="AM7:AM56" si="4">V7/E7</f>
        <v>0</v>
      </c>
      <c r="AN7" s="100">
        <f t="shared" ref="AN7:AN56" si="5">W7/F7</f>
        <v>0</v>
      </c>
      <c r="AO7" s="100">
        <f t="shared" ref="AO7:AO56" si="6">X7/G7</f>
        <v>0</v>
      </c>
      <c r="AP7" s="100">
        <f t="shared" ref="AP7:AP56" si="7">Y7/H7</f>
        <v>8.3333333333333467E-2</v>
      </c>
      <c r="AQ7" s="100">
        <f t="shared" ref="AQ7:AQ56" si="8">Z7/I7</f>
        <v>0.23076923076923073</v>
      </c>
      <c r="AR7" s="100">
        <f t="shared" ref="AR7:AR56" si="9">AA7/J7</f>
        <v>6.2499999999999944E-2</v>
      </c>
      <c r="AS7" s="100">
        <f t="shared" ref="AS7:AS56" si="10">AB7/K7</f>
        <v>6.1176470588235256E-2</v>
      </c>
      <c r="AT7" s="100">
        <f t="shared" ref="AT7:AT56" si="11">AC7/L7</f>
        <v>-2.2172949002216085E-3</v>
      </c>
      <c r="AU7" s="100">
        <f t="shared" ref="AU7:AU56" si="12">AD7/M7</f>
        <v>0</v>
      </c>
      <c r="AV7" s="100">
        <f t="shared" ref="AV7:AV56" si="13">AE7/N7</f>
        <v>2.5555555555555515E-2</v>
      </c>
    </row>
    <row r="8" spans="1:49" ht="15.75">
      <c r="A8" s="92"/>
      <c r="B8" s="101" t="s">
        <v>12</v>
      </c>
      <c r="C8" s="102">
        <v>78</v>
      </c>
      <c r="D8" s="103">
        <v>0.37179487179487181</v>
      </c>
      <c r="E8" s="103">
        <v>0.37179487179487181</v>
      </c>
      <c r="F8" s="103">
        <v>0.38461538461538464</v>
      </c>
      <c r="G8" s="103">
        <v>0.39743589743589741</v>
      </c>
      <c r="H8" s="103">
        <v>0.42307692307692307</v>
      </c>
      <c r="I8" s="103">
        <v>0.52564102564102566</v>
      </c>
      <c r="J8" s="103">
        <v>0.58974358974358976</v>
      </c>
      <c r="K8" s="103">
        <v>0.75641025641025639</v>
      </c>
      <c r="L8" s="103">
        <v>0.78</v>
      </c>
      <c r="M8" s="103">
        <v>0.79487179487179482</v>
      </c>
      <c r="N8" s="112">
        <v>0.80769230769230771</v>
      </c>
      <c r="O8" s="112">
        <v>0.82884615384615379</v>
      </c>
      <c r="P8" s="112">
        <v>0.85</v>
      </c>
      <c r="Q8" s="92"/>
      <c r="R8" s="101" t="s">
        <v>12</v>
      </c>
      <c r="S8" s="102">
        <v>78</v>
      </c>
      <c r="T8" s="103">
        <v>0.37179487179487181</v>
      </c>
      <c r="U8" s="103">
        <v>0</v>
      </c>
      <c r="V8" s="103">
        <v>1.282051282051283E-2</v>
      </c>
      <c r="W8" s="103">
        <v>1.2820512820512775E-2</v>
      </c>
      <c r="X8" s="103">
        <v>2.5641025641025661E-2</v>
      </c>
      <c r="Y8" s="103">
        <v>0.10256410256410259</v>
      </c>
      <c r="Z8" s="103">
        <v>6.4102564102564097E-2</v>
      </c>
      <c r="AA8" s="103">
        <v>0.16666666666666663</v>
      </c>
      <c r="AB8" s="103">
        <v>2.3589743589743639E-2</v>
      </c>
      <c r="AC8" s="103">
        <v>1.4871794871794797E-2</v>
      </c>
      <c r="AD8" s="112">
        <v>1.2820512820512886E-2</v>
      </c>
      <c r="AE8" s="111">
        <v>2.1153846153846079E-2</v>
      </c>
      <c r="AF8" s="111">
        <v>2.115384615384619E-2</v>
      </c>
      <c r="AG8" s="92"/>
      <c r="AH8" s="92"/>
      <c r="AI8" s="101" t="s">
        <v>12</v>
      </c>
      <c r="AJ8" s="102">
        <v>78</v>
      </c>
      <c r="AK8" s="103">
        <v>0.37179487179487181</v>
      </c>
      <c r="AL8" s="100">
        <f t="shared" si="3"/>
        <v>0</v>
      </c>
      <c r="AM8" s="100">
        <f t="shared" si="4"/>
        <v>3.4482758620689682E-2</v>
      </c>
      <c r="AN8" s="100">
        <f t="shared" si="5"/>
        <v>3.3333333333333215E-2</v>
      </c>
      <c r="AO8" s="100">
        <f t="shared" si="6"/>
        <v>6.4516129032258118E-2</v>
      </c>
      <c r="AP8" s="100">
        <f t="shared" si="7"/>
        <v>0.24242424242424249</v>
      </c>
      <c r="AQ8" s="100">
        <f t="shared" si="8"/>
        <v>0.12195121951219511</v>
      </c>
      <c r="AR8" s="100">
        <f t="shared" si="9"/>
        <v>0.28260869565217384</v>
      </c>
      <c r="AS8" s="100">
        <f t="shared" si="10"/>
        <v>3.1186440677966169E-2</v>
      </c>
      <c r="AT8" s="100">
        <f t="shared" si="11"/>
        <v>1.9066403681788201E-2</v>
      </c>
      <c r="AU8" s="100">
        <f t="shared" si="12"/>
        <v>1.6129032258064599E-2</v>
      </c>
      <c r="AV8" s="100">
        <f t="shared" si="13"/>
        <v>2.6190476190476097E-2</v>
      </c>
    </row>
    <row r="9" spans="1:49" ht="15.75">
      <c r="A9" s="92"/>
      <c r="B9" s="101" t="s">
        <v>13</v>
      </c>
      <c r="C9" s="102">
        <v>75</v>
      </c>
      <c r="D9" s="103">
        <v>0.41333333333333333</v>
      </c>
      <c r="E9" s="103">
        <v>0.42666666666666669</v>
      </c>
      <c r="F9" s="103">
        <v>0.44</v>
      </c>
      <c r="G9" s="103">
        <v>0.45333333333333331</v>
      </c>
      <c r="H9" s="103">
        <v>0.48</v>
      </c>
      <c r="I9" s="103">
        <v>0.57333333333333336</v>
      </c>
      <c r="J9" s="103">
        <v>0.70666666666666667</v>
      </c>
      <c r="K9" s="103">
        <v>0.82666666666666666</v>
      </c>
      <c r="L9" s="103">
        <v>0.84</v>
      </c>
      <c r="M9" s="103">
        <v>0.88</v>
      </c>
      <c r="N9" s="112">
        <v>0.90666666666666662</v>
      </c>
      <c r="O9" s="112">
        <v>0.90833333333333333</v>
      </c>
      <c r="P9" s="112">
        <v>0.91</v>
      </c>
      <c r="Q9" s="92"/>
      <c r="R9" s="101" t="s">
        <v>13</v>
      </c>
      <c r="S9" s="102">
        <v>75</v>
      </c>
      <c r="T9" s="103">
        <v>0.41333333333333333</v>
      </c>
      <c r="U9" s="103">
        <v>1.3333333333333364E-2</v>
      </c>
      <c r="V9" s="103">
        <v>1.3333333333333308E-2</v>
      </c>
      <c r="W9" s="103">
        <v>1.3333333333333308E-2</v>
      </c>
      <c r="X9" s="103">
        <v>2.6666666666666672E-2</v>
      </c>
      <c r="Y9" s="103">
        <v>9.3333333333333379E-2</v>
      </c>
      <c r="Z9" s="103">
        <v>0.1333333333333333</v>
      </c>
      <c r="AA9" s="103">
        <v>0.12</v>
      </c>
      <c r="AB9" s="103">
        <v>1.3333333333333308E-2</v>
      </c>
      <c r="AC9" s="103">
        <v>4.0000000000000036E-2</v>
      </c>
      <c r="AD9" s="112">
        <v>2.6666666666666616E-2</v>
      </c>
      <c r="AE9" s="111">
        <v>1.6666666666667052E-3</v>
      </c>
      <c r="AF9" s="111">
        <v>1.6666666666667052E-3</v>
      </c>
      <c r="AG9" s="92"/>
      <c r="AH9" s="92"/>
      <c r="AI9" s="101" t="s">
        <v>13</v>
      </c>
      <c r="AJ9" s="102">
        <v>75</v>
      </c>
      <c r="AK9" s="103">
        <v>0.41333333333333333</v>
      </c>
      <c r="AL9" s="100">
        <f t="shared" si="3"/>
        <v>3.2258064516129108E-2</v>
      </c>
      <c r="AM9" s="100">
        <f t="shared" si="4"/>
        <v>3.1249999999999938E-2</v>
      </c>
      <c r="AN9" s="100">
        <f t="shared" si="5"/>
        <v>3.0303030303030245E-2</v>
      </c>
      <c r="AO9" s="100">
        <f t="shared" si="6"/>
        <v>5.8823529411764719E-2</v>
      </c>
      <c r="AP9" s="100">
        <f t="shared" si="7"/>
        <v>0.19444444444444456</v>
      </c>
      <c r="AQ9" s="100">
        <f t="shared" si="8"/>
        <v>0.23255813953488366</v>
      </c>
      <c r="AR9" s="100">
        <f t="shared" si="9"/>
        <v>0.16981132075471697</v>
      </c>
      <c r="AS9" s="100">
        <f t="shared" si="10"/>
        <v>1.6129032258064484E-2</v>
      </c>
      <c r="AT9" s="100">
        <f t="shared" si="11"/>
        <v>4.7619047619047665E-2</v>
      </c>
      <c r="AU9" s="100">
        <f t="shared" si="12"/>
        <v>3.0303030303030245E-2</v>
      </c>
      <c r="AV9" s="100">
        <f t="shared" si="13"/>
        <v>1.8382352941176895E-3</v>
      </c>
    </row>
    <row r="10" spans="1:49" ht="15.75">
      <c r="A10" s="92"/>
      <c r="B10" s="101" t="s">
        <v>14</v>
      </c>
      <c r="C10" s="102">
        <v>348</v>
      </c>
      <c r="D10" s="103">
        <v>0.35057471264367818</v>
      </c>
      <c r="E10" s="103">
        <v>0.35632183908045978</v>
      </c>
      <c r="F10" s="103">
        <v>0.36781609195402298</v>
      </c>
      <c r="G10" s="103">
        <v>0.38218390804597702</v>
      </c>
      <c r="H10" s="103">
        <v>0.41666666666666669</v>
      </c>
      <c r="I10" s="103">
        <v>0.46839080459770116</v>
      </c>
      <c r="J10" s="103">
        <v>0.56034482758620685</v>
      </c>
      <c r="K10" s="103">
        <v>0.75287356321839083</v>
      </c>
      <c r="L10" s="103">
        <v>0.77</v>
      </c>
      <c r="M10" s="103">
        <v>0.77298850574712641</v>
      </c>
      <c r="N10" s="112">
        <v>0.80172413793103448</v>
      </c>
      <c r="O10" s="112">
        <v>0.80586206896551726</v>
      </c>
      <c r="P10" s="112">
        <v>0.81</v>
      </c>
      <c r="Q10" s="92"/>
      <c r="R10" s="101" t="s">
        <v>14</v>
      </c>
      <c r="S10" s="102">
        <v>348</v>
      </c>
      <c r="T10" s="103">
        <v>0.35057471264367818</v>
      </c>
      <c r="U10" s="103">
        <v>5.7471264367816022E-3</v>
      </c>
      <c r="V10" s="103">
        <v>1.1494252873563204E-2</v>
      </c>
      <c r="W10" s="103">
        <v>1.4367816091954033E-2</v>
      </c>
      <c r="X10" s="103">
        <v>3.4482758620689669E-2</v>
      </c>
      <c r="Y10" s="103">
        <v>5.1724137931034475E-2</v>
      </c>
      <c r="Z10" s="103">
        <v>9.195402298850569E-2</v>
      </c>
      <c r="AA10" s="103">
        <v>0.19252873563218398</v>
      </c>
      <c r="AB10" s="103">
        <v>1.7126436781609189E-2</v>
      </c>
      <c r="AC10" s="103">
        <v>2.9885057471263909E-3</v>
      </c>
      <c r="AD10" s="112">
        <v>2.8735632183908066E-2</v>
      </c>
      <c r="AE10" s="111">
        <v>4.1379310344827891E-3</v>
      </c>
      <c r="AF10" s="111">
        <v>4.1379310344827891E-3</v>
      </c>
      <c r="AG10" s="92"/>
      <c r="AH10" s="92"/>
      <c r="AI10" s="101" t="s">
        <v>14</v>
      </c>
      <c r="AJ10" s="102">
        <v>348</v>
      </c>
      <c r="AK10" s="103">
        <v>0.35057471264367818</v>
      </c>
      <c r="AL10" s="100">
        <f t="shared" si="3"/>
        <v>1.63934426229508E-2</v>
      </c>
      <c r="AM10" s="100">
        <f t="shared" si="4"/>
        <v>3.225806451612899E-2</v>
      </c>
      <c r="AN10" s="100">
        <f t="shared" si="5"/>
        <v>3.9062500000000028E-2</v>
      </c>
      <c r="AO10" s="100">
        <f t="shared" si="6"/>
        <v>9.0225563909774473E-2</v>
      </c>
      <c r="AP10" s="100">
        <f t="shared" si="7"/>
        <v>0.12413793103448273</v>
      </c>
      <c r="AQ10" s="100">
        <f t="shared" si="8"/>
        <v>0.19631901840490784</v>
      </c>
      <c r="AR10" s="100">
        <f t="shared" si="9"/>
        <v>0.34358974358974376</v>
      </c>
      <c r="AS10" s="100">
        <f t="shared" si="10"/>
        <v>2.2748091603053425E-2</v>
      </c>
      <c r="AT10" s="100">
        <f t="shared" si="11"/>
        <v>3.881176294969339E-3</v>
      </c>
      <c r="AU10" s="100">
        <f t="shared" si="12"/>
        <v>3.7174721189591108E-2</v>
      </c>
      <c r="AV10" s="100">
        <f t="shared" si="13"/>
        <v>5.1612903225806833E-3</v>
      </c>
    </row>
    <row r="11" spans="1:49" ht="15.75">
      <c r="A11" s="92"/>
      <c r="B11" s="101" t="s">
        <v>15</v>
      </c>
      <c r="C11" s="102">
        <v>76</v>
      </c>
      <c r="D11" s="103">
        <v>0.27631578947368424</v>
      </c>
      <c r="E11" s="103">
        <v>0.28947368421052633</v>
      </c>
      <c r="F11" s="103">
        <v>0.31578947368421051</v>
      </c>
      <c r="G11" s="103">
        <v>0.32894736842105265</v>
      </c>
      <c r="H11" s="103">
        <v>0.36842105263157893</v>
      </c>
      <c r="I11" s="103">
        <v>0.36842105263157893</v>
      </c>
      <c r="J11" s="103">
        <v>0.56578947368421051</v>
      </c>
      <c r="K11" s="103">
        <v>0.68421052631578949</v>
      </c>
      <c r="L11" s="103">
        <v>0.7</v>
      </c>
      <c r="M11" s="103">
        <v>0.71052631578947367</v>
      </c>
      <c r="N11" s="112">
        <v>0.72368421052631582</v>
      </c>
      <c r="O11" s="112">
        <v>0.75184210526315787</v>
      </c>
      <c r="P11" s="112">
        <v>0.78</v>
      </c>
      <c r="Q11" s="92"/>
      <c r="R11" s="101" t="s">
        <v>15</v>
      </c>
      <c r="S11" s="102">
        <v>76</v>
      </c>
      <c r="T11" s="103">
        <v>0.27631578947368424</v>
      </c>
      <c r="U11" s="103">
        <v>1.3157894736842091E-2</v>
      </c>
      <c r="V11" s="103">
        <v>2.6315789473684181E-2</v>
      </c>
      <c r="W11" s="103">
        <v>1.3157894736842146E-2</v>
      </c>
      <c r="X11" s="103">
        <v>3.9473684210526272E-2</v>
      </c>
      <c r="Y11" s="103">
        <v>0</v>
      </c>
      <c r="Z11" s="103">
        <v>0.19736842105263158</v>
      </c>
      <c r="AA11" s="103">
        <v>0.11842105263157898</v>
      </c>
      <c r="AB11" s="103">
        <v>1.5789473684210464E-2</v>
      </c>
      <c r="AC11" s="103">
        <v>1.0526315789473717E-2</v>
      </c>
      <c r="AD11" s="112">
        <v>1.3157894736842146E-2</v>
      </c>
      <c r="AE11" s="111">
        <v>2.8157894736842048E-2</v>
      </c>
      <c r="AF11" s="111">
        <v>2.8157894736842159E-2</v>
      </c>
      <c r="AG11" s="92"/>
      <c r="AH11" s="92"/>
      <c r="AI11" s="101" t="s">
        <v>15</v>
      </c>
      <c r="AJ11" s="102">
        <v>76</v>
      </c>
      <c r="AK11" s="103">
        <v>0.27631578947368424</v>
      </c>
      <c r="AL11" s="100">
        <f t="shared" si="3"/>
        <v>4.7619047619047561E-2</v>
      </c>
      <c r="AM11" s="100">
        <f t="shared" si="4"/>
        <v>9.0909090909090801E-2</v>
      </c>
      <c r="AN11" s="100">
        <f t="shared" si="5"/>
        <v>4.1666666666666796E-2</v>
      </c>
      <c r="AO11" s="100">
        <f t="shared" si="6"/>
        <v>0.11999999999999986</v>
      </c>
      <c r="AP11" s="100">
        <f t="shared" si="7"/>
        <v>0</v>
      </c>
      <c r="AQ11" s="100">
        <f t="shared" si="8"/>
        <v>0.5357142857142857</v>
      </c>
      <c r="AR11" s="100">
        <f t="shared" si="9"/>
        <v>0.20930232558139542</v>
      </c>
      <c r="AS11" s="100">
        <f t="shared" si="10"/>
        <v>2.3076923076922985E-2</v>
      </c>
      <c r="AT11" s="100">
        <f t="shared" si="11"/>
        <v>1.5037593984962454E-2</v>
      </c>
      <c r="AU11" s="100">
        <f t="shared" si="12"/>
        <v>1.8518518518518576E-2</v>
      </c>
      <c r="AV11" s="100">
        <f t="shared" si="13"/>
        <v>3.8909090909090831E-2</v>
      </c>
    </row>
    <row r="12" spans="1:49" ht="15.75">
      <c r="A12" s="92"/>
      <c r="B12" s="101" t="s">
        <v>16</v>
      </c>
      <c r="C12" s="102">
        <v>32</v>
      </c>
      <c r="D12" s="103">
        <v>0.21875</v>
      </c>
      <c r="E12" s="103">
        <v>0.25</v>
      </c>
      <c r="F12" s="103">
        <v>0.25</v>
      </c>
      <c r="G12" s="103">
        <v>0.375</v>
      </c>
      <c r="H12" s="103">
        <v>0.59375</v>
      </c>
      <c r="I12" s="103">
        <v>0.65625</v>
      </c>
      <c r="J12" s="103">
        <v>0.78125</v>
      </c>
      <c r="K12" s="103">
        <v>0.84375</v>
      </c>
      <c r="L12" s="103">
        <v>0.84</v>
      </c>
      <c r="M12" s="103">
        <v>0.84375</v>
      </c>
      <c r="N12" s="112">
        <v>0.84375</v>
      </c>
      <c r="O12" s="112">
        <v>0.84187499999999993</v>
      </c>
      <c r="P12" s="112">
        <v>0.84</v>
      </c>
      <c r="Q12" s="92"/>
      <c r="R12" s="101" t="s">
        <v>16</v>
      </c>
      <c r="S12" s="102">
        <v>32</v>
      </c>
      <c r="T12" s="103">
        <v>0.21875</v>
      </c>
      <c r="U12" s="103">
        <v>3.125E-2</v>
      </c>
      <c r="V12" s="103">
        <v>0</v>
      </c>
      <c r="W12" s="103">
        <v>0.125</v>
      </c>
      <c r="X12" s="103">
        <v>0.21875</v>
      </c>
      <c r="Y12" s="103">
        <v>6.25E-2</v>
      </c>
      <c r="Z12" s="103">
        <v>0.125</v>
      </c>
      <c r="AA12" s="103">
        <v>6.25E-2</v>
      </c>
      <c r="AB12" s="103">
        <v>-3.7500000000000311E-3</v>
      </c>
      <c r="AC12" s="103">
        <v>3.7500000000000311E-3</v>
      </c>
      <c r="AD12" s="112">
        <v>0</v>
      </c>
      <c r="AE12" s="111">
        <v>-1.8750000000000711E-3</v>
      </c>
      <c r="AF12" s="111">
        <v>-1.87499999999996E-3</v>
      </c>
      <c r="AG12" s="92"/>
      <c r="AH12" s="92"/>
      <c r="AI12" s="101" t="s">
        <v>16</v>
      </c>
      <c r="AJ12" s="102">
        <v>32</v>
      </c>
      <c r="AK12" s="103">
        <v>0.21875</v>
      </c>
      <c r="AL12" s="100">
        <f t="shared" si="3"/>
        <v>0.14285714285714285</v>
      </c>
      <c r="AM12" s="100">
        <f t="shared" si="4"/>
        <v>0</v>
      </c>
      <c r="AN12" s="100">
        <f t="shared" si="5"/>
        <v>0.5</v>
      </c>
      <c r="AO12" s="100">
        <f t="shared" si="6"/>
        <v>0.58333333333333337</v>
      </c>
      <c r="AP12" s="100">
        <f t="shared" si="7"/>
        <v>0.10526315789473684</v>
      </c>
      <c r="AQ12" s="100">
        <f t="shared" si="8"/>
        <v>0.19047619047619047</v>
      </c>
      <c r="AR12" s="100">
        <f t="shared" si="9"/>
        <v>0.08</v>
      </c>
      <c r="AS12" s="100">
        <f t="shared" si="10"/>
        <v>-4.4444444444444809E-3</v>
      </c>
      <c r="AT12" s="100">
        <f t="shared" si="11"/>
        <v>4.4642857142857513E-3</v>
      </c>
      <c r="AU12" s="100">
        <f t="shared" si="12"/>
        <v>0</v>
      </c>
      <c r="AV12" s="100">
        <f t="shared" si="13"/>
        <v>-2.2222222222223064E-3</v>
      </c>
    </row>
    <row r="13" spans="1:49" ht="15.75">
      <c r="A13" s="92"/>
      <c r="B13" s="101" t="s">
        <v>17</v>
      </c>
      <c r="C13" s="102">
        <v>7</v>
      </c>
      <c r="D13" s="103">
        <v>0.71</v>
      </c>
      <c r="E13" s="103">
        <v>0.71</v>
      </c>
      <c r="F13" s="103">
        <v>0.71</v>
      </c>
      <c r="G13" s="103">
        <v>0.71</v>
      </c>
      <c r="H13" s="103">
        <v>0.71</v>
      </c>
      <c r="I13" s="103">
        <v>0.71</v>
      </c>
      <c r="J13" s="103">
        <v>0.86</v>
      </c>
      <c r="K13" s="103">
        <v>1</v>
      </c>
      <c r="L13" s="103">
        <v>1</v>
      </c>
      <c r="M13" s="103">
        <v>1</v>
      </c>
      <c r="N13" s="112">
        <v>1</v>
      </c>
      <c r="O13" s="112">
        <v>1</v>
      </c>
      <c r="P13" s="112">
        <v>1</v>
      </c>
      <c r="Q13" s="92"/>
      <c r="R13" s="101" t="s">
        <v>17</v>
      </c>
      <c r="S13" s="102">
        <v>7</v>
      </c>
      <c r="T13" s="103">
        <v>0.71</v>
      </c>
      <c r="U13" s="103">
        <v>0</v>
      </c>
      <c r="V13" s="103">
        <v>0</v>
      </c>
      <c r="W13" s="103">
        <v>0</v>
      </c>
      <c r="X13" s="103">
        <v>0</v>
      </c>
      <c r="Y13" s="103">
        <v>0</v>
      </c>
      <c r="Z13" s="103">
        <v>0.15000000000000002</v>
      </c>
      <c r="AA13" s="103">
        <v>0.14000000000000001</v>
      </c>
      <c r="AB13" s="103">
        <v>0</v>
      </c>
      <c r="AC13" s="103">
        <v>0</v>
      </c>
      <c r="AD13" s="112">
        <v>0</v>
      </c>
      <c r="AE13" s="111">
        <v>0</v>
      </c>
      <c r="AF13" s="111">
        <v>0</v>
      </c>
      <c r="AG13" s="92"/>
      <c r="AH13" s="92"/>
      <c r="AI13" s="101" t="s">
        <v>17</v>
      </c>
      <c r="AJ13" s="102">
        <v>7</v>
      </c>
      <c r="AK13" s="103">
        <v>0.71</v>
      </c>
      <c r="AL13" s="100">
        <f t="shared" si="3"/>
        <v>0</v>
      </c>
      <c r="AM13" s="100">
        <f t="shared" si="4"/>
        <v>0</v>
      </c>
      <c r="AN13" s="100">
        <f t="shared" si="5"/>
        <v>0</v>
      </c>
      <c r="AO13" s="100">
        <f t="shared" si="6"/>
        <v>0</v>
      </c>
      <c r="AP13" s="100">
        <f t="shared" si="7"/>
        <v>0</v>
      </c>
      <c r="AQ13" s="100">
        <f t="shared" si="8"/>
        <v>0.21126760563380287</v>
      </c>
      <c r="AR13" s="100">
        <f t="shared" si="9"/>
        <v>0.16279069767441862</v>
      </c>
      <c r="AS13" s="100">
        <f t="shared" si="10"/>
        <v>0</v>
      </c>
      <c r="AT13" s="100">
        <f t="shared" si="11"/>
        <v>0</v>
      </c>
      <c r="AU13" s="100">
        <f t="shared" si="12"/>
        <v>0</v>
      </c>
      <c r="AV13" s="100">
        <f t="shared" si="13"/>
        <v>0</v>
      </c>
    </row>
    <row r="14" spans="1:49" ht="15.75">
      <c r="A14" s="92"/>
      <c r="B14" s="101" t="s">
        <v>18</v>
      </c>
      <c r="C14" s="102">
        <v>7</v>
      </c>
      <c r="D14" s="103">
        <v>0</v>
      </c>
      <c r="E14" s="103">
        <v>0</v>
      </c>
      <c r="F14" s="103">
        <v>0</v>
      </c>
      <c r="G14" s="103">
        <v>0</v>
      </c>
      <c r="H14" s="103">
        <v>0</v>
      </c>
      <c r="I14" s="103">
        <v>0</v>
      </c>
      <c r="J14" s="103">
        <v>0</v>
      </c>
      <c r="K14" s="103">
        <v>0.14285714285714285</v>
      </c>
      <c r="L14" s="103">
        <v>0.14000000000000001</v>
      </c>
      <c r="M14" s="103">
        <v>0.14285714285714285</v>
      </c>
      <c r="N14" s="112">
        <v>0.14285714285714285</v>
      </c>
      <c r="O14" s="112">
        <v>0.21642857142857141</v>
      </c>
      <c r="P14" s="112">
        <v>0.28999999999999998</v>
      </c>
      <c r="Q14" s="92"/>
      <c r="R14" s="101" t="s">
        <v>18</v>
      </c>
      <c r="S14" s="102">
        <v>7</v>
      </c>
      <c r="T14" s="103">
        <v>0</v>
      </c>
      <c r="U14" s="103">
        <v>0</v>
      </c>
      <c r="V14" s="103">
        <v>0</v>
      </c>
      <c r="W14" s="103">
        <v>0</v>
      </c>
      <c r="X14" s="103">
        <v>0</v>
      </c>
      <c r="Y14" s="103">
        <v>0</v>
      </c>
      <c r="Z14" s="103">
        <v>0</v>
      </c>
      <c r="AA14" s="103">
        <v>0.14285714285714285</v>
      </c>
      <c r="AB14" s="103">
        <v>-2.8571428571428359E-3</v>
      </c>
      <c r="AC14" s="103">
        <v>2.8571428571428359E-3</v>
      </c>
      <c r="AD14" s="112">
        <v>0</v>
      </c>
      <c r="AE14" s="111">
        <v>7.3571428571428565E-2</v>
      </c>
      <c r="AF14" s="111">
        <v>7.3571428571428565E-2</v>
      </c>
      <c r="AG14" s="92"/>
      <c r="AH14" s="92"/>
      <c r="AI14" s="101" t="s">
        <v>18</v>
      </c>
      <c r="AJ14" s="102">
        <v>7</v>
      </c>
      <c r="AK14" s="103">
        <v>0</v>
      </c>
      <c r="AL14" s="100"/>
      <c r="AM14" s="100"/>
      <c r="AN14" s="100"/>
      <c r="AO14" s="100"/>
      <c r="AP14" s="100"/>
      <c r="AQ14" s="100"/>
      <c r="AR14" s="100"/>
      <c r="AS14" s="100">
        <f t="shared" si="10"/>
        <v>-1.9999999999999851E-2</v>
      </c>
      <c r="AT14" s="100">
        <f t="shared" si="11"/>
        <v>2.0408163265305968E-2</v>
      </c>
      <c r="AU14" s="100">
        <f t="shared" si="12"/>
        <v>0</v>
      </c>
      <c r="AV14" s="100">
        <f t="shared" si="13"/>
        <v>0.51500000000000001</v>
      </c>
    </row>
    <row r="15" spans="1:49" ht="15.75">
      <c r="A15" s="92"/>
      <c r="B15" s="101" t="s">
        <v>19</v>
      </c>
      <c r="C15" s="102">
        <v>182</v>
      </c>
      <c r="D15" s="103">
        <v>0.22527472527472528</v>
      </c>
      <c r="E15" s="103">
        <v>0.22527472527472528</v>
      </c>
      <c r="F15" s="103">
        <v>0.24725274725274726</v>
      </c>
      <c r="G15" s="103">
        <v>0.31318681318681318</v>
      </c>
      <c r="H15" s="103">
        <v>0.40659340659340659</v>
      </c>
      <c r="I15" s="103">
        <v>0.53846153846153844</v>
      </c>
      <c r="J15" s="103">
        <v>0.84615384615384615</v>
      </c>
      <c r="K15" s="103">
        <v>0.91208791208791207</v>
      </c>
      <c r="L15" s="103">
        <v>0.91</v>
      </c>
      <c r="M15" s="103">
        <v>0.90659340659340659</v>
      </c>
      <c r="N15" s="112">
        <v>0.92307692307692313</v>
      </c>
      <c r="O15" s="112">
        <v>0.93653846153846154</v>
      </c>
      <c r="P15" s="112">
        <v>0.95</v>
      </c>
      <c r="Q15" s="92"/>
      <c r="R15" s="101" t="s">
        <v>19</v>
      </c>
      <c r="S15" s="102">
        <v>182</v>
      </c>
      <c r="T15" s="103">
        <v>0.22527472527472528</v>
      </c>
      <c r="U15" s="103">
        <v>0</v>
      </c>
      <c r="V15" s="103">
        <v>2.1978021978021983E-2</v>
      </c>
      <c r="W15" s="103">
        <v>6.5934065934065922E-2</v>
      </c>
      <c r="X15" s="103">
        <v>9.3406593406593408E-2</v>
      </c>
      <c r="Y15" s="103">
        <v>0.13186813186813184</v>
      </c>
      <c r="Z15" s="103">
        <v>0.30769230769230771</v>
      </c>
      <c r="AA15" s="103">
        <v>6.5934065934065922E-2</v>
      </c>
      <c r="AB15" s="103">
        <v>-2.0879120879120361E-3</v>
      </c>
      <c r="AC15" s="103">
        <v>-3.4065934065934389E-3</v>
      </c>
      <c r="AD15" s="112">
        <v>1.6483516483516536E-2</v>
      </c>
      <c r="AE15" s="111">
        <v>1.3461538461538414E-2</v>
      </c>
      <c r="AF15" s="111">
        <v>1.3461538461538414E-2</v>
      </c>
      <c r="AG15" s="92"/>
      <c r="AH15" s="92"/>
      <c r="AI15" s="101" t="s">
        <v>19</v>
      </c>
      <c r="AJ15" s="102">
        <v>182</v>
      </c>
      <c r="AK15" s="103">
        <v>0.22527472527472528</v>
      </c>
      <c r="AL15" s="100">
        <f t="shared" si="3"/>
        <v>0</v>
      </c>
      <c r="AM15" s="100">
        <f t="shared" si="4"/>
        <v>9.7560975609756115E-2</v>
      </c>
      <c r="AN15" s="100">
        <f t="shared" si="5"/>
        <v>0.26666666666666661</v>
      </c>
      <c r="AO15" s="100">
        <f t="shared" si="6"/>
        <v>0.2982456140350877</v>
      </c>
      <c r="AP15" s="100">
        <f t="shared" si="7"/>
        <v>0.32432432432432429</v>
      </c>
      <c r="AQ15" s="100">
        <f t="shared" si="8"/>
        <v>0.57142857142857151</v>
      </c>
      <c r="AR15" s="100">
        <f t="shared" si="9"/>
        <v>7.7922077922077906E-2</v>
      </c>
      <c r="AS15" s="100">
        <f t="shared" si="10"/>
        <v>-2.2891566265059674E-3</v>
      </c>
      <c r="AT15" s="100">
        <f t="shared" si="11"/>
        <v>-3.743509238014768E-3</v>
      </c>
      <c r="AU15" s="100">
        <f t="shared" si="12"/>
        <v>1.818181818181824E-2</v>
      </c>
      <c r="AV15" s="100">
        <f t="shared" si="13"/>
        <v>1.4583333333333282E-2</v>
      </c>
    </row>
    <row r="16" spans="1:49" ht="15.75">
      <c r="B16" s="101" t="s">
        <v>20</v>
      </c>
      <c r="C16" s="102">
        <v>142</v>
      </c>
      <c r="D16" s="103">
        <v>0.323943661971831</v>
      </c>
      <c r="E16" s="103">
        <v>0.33098591549295775</v>
      </c>
      <c r="F16" s="103">
        <v>0.352112676056338</v>
      </c>
      <c r="G16" s="103">
        <v>0.37323943661971831</v>
      </c>
      <c r="H16" s="103">
        <v>0.45070422535211269</v>
      </c>
      <c r="I16" s="103">
        <v>0.49295774647887325</v>
      </c>
      <c r="J16" s="103">
        <v>0.72535211267605637</v>
      </c>
      <c r="K16" s="103">
        <v>0.8380281690140845</v>
      </c>
      <c r="L16" s="103">
        <v>0.85</v>
      </c>
      <c r="M16" s="103">
        <v>0.852112676056338</v>
      </c>
      <c r="N16" s="112">
        <v>0.90140845070422537</v>
      </c>
      <c r="O16" s="112">
        <v>0.9057042253521127</v>
      </c>
      <c r="P16" s="112">
        <v>0.91</v>
      </c>
      <c r="Q16" s="92"/>
      <c r="R16" s="101" t="s">
        <v>20</v>
      </c>
      <c r="S16" s="102">
        <v>142</v>
      </c>
      <c r="T16" s="103">
        <v>0.323943661971831</v>
      </c>
      <c r="U16" s="103">
        <v>7.0422535211267512E-3</v>
      </c>
      <c r="V16" s="103">
        <v>2.1126760563380254E-2</v>
      </c>
      <c r="W16" s="103">
        <v>2.1126760563380309E-2</v>
      </c>
      <c r="X16" s="103">
        <v>7.7464788732394374E-2</v>
      </c>
      <c r="Y16" s="103">
        <v>4.2253521126760563E-2</v>
      </c>
      <c r="Z16" s="103">
        <v>0.23239436619718312</v>
      </c>
      <c r="AA16" s="103">
        <v>0.11267605633802813</v>
      </c>
      <c r="AB16" s="103">
        <v>1.1971830985915477E-2</v>
      </c>
      <c r="AC16" s="103">
        <v>2.1126760563380254E-3</v>
      </c>
      <c r="AD16" s="112">
        <v>4.9295774647887369E-2</v>
      </c>
      <c r="AE16" s="111">
        <v>4.2957746478873293E-3</v>
      </c>
      <c r="AF16" s="111">
        <v>4.2957746478873293E-3</v>
      </c>
      <c r="AG16" s="92"/>
      <c r="AH16" s="92"/>
      <c r="AI16" s="101" t="s">
        <v>20</v>
      </c>
      <c r="AJ16" s="102">
        <v>142</v>
      </c>
      <c r="AK16" s="103">
        <v>0.323943661971831</v>
      </c>
      <c r="AL16" s="100">
        <f t="shared" si="3"/>
        <v>2.173913043478258E-2</v>
      </c>
      <c r="AM16" s="100">
        <f t="shared" si="4"/>
        <v>6.3829787234042465E-2</v>
      </c>
      <c r="AN16" s="100">
        <f t="shared" si="5"/>
        <v>6.0000000000000081E-2</v>
      </c>
      <c r="AO16" s="100">
        <f t="shared" si="6"/>
        <v>0.20754716981132076</v>
      </c>
      <c r="AP16" s="100">
        <f t="shared" si="7"/>
        <v>9.375E-2</v>
      </c>
      <c r="AQ16" s="100">
        <f t="shared" si="8"/>
        <v>0.47142857142857147</v>
      </c>
      <c r="AR16" s="100">
        <f t="shared" si="9"/>
        <v>0.15533980582524265</v>
      </c>
      <c r="AS16" s="100">
        <f t="shared" si="10"/>
        <v>1.4285714285714266E-2</v>
      </c>
      <c r="AT16" s="100">
        <f t="shared" si="11"/>
        <v>2.485501242750618E-3</v>
      </c>
      <c r="AU16" s="100">
        <f t="shared" si="12"/>
        <v>5.7851239669421545E-2</v>
      </c>
      <c r="AV16" s="100">
        <f t="shared" si="13"/>
        <v>4.765625000000006E-3</v>
      </c>
    </row>
    <row r="17" spans="2:48" ht="15.75">
      <c r="B17" s="101" t="s">
        <v>21</v>
      </c>
      <c r="C17" s="102">
        <v>23</v>
      </c>
      <c r="D17" s="103">
        <v>0.21739130434782608</v>
      </c>
      <c r="E17" s="103">
        <v>0.21739130434782608</v>
      </c>
      <c r="F17" s="103">
        <v>0.21739130434782608</v>
      </c>
      <c r="G17" s="103">
        <v>0.30434782608695654</v>
      </c>
      <c r="H17" s="103">
        <v>0.30434782608695654</v>
      </c>
      <c r="I17" s="103">
        <v>0.34782608695652173</v>
      </c>
      <c r="J17" s="103">
        <v>0.47826086956521741</v>
      </c>
      <c r="K17" s="103">
        <v>0.52173913043478259</v>
      </c>
      <c r="L17" s="103">
        <v>0.56999999999999995</v>
      </c>
      <c r="M17" s="103">
        <v>0.56521739130434778</v>
      </c>
      <c r="N17" s="112">
        <v>0.56521739130434778</v>
      </c>
      <c r="O17" s="112">
        <v>0.56760869565217387</v>
      </c>
      <c r="P17" s="112">
        <v>0.56999999999999995</v>
      </c>
      <c r="Q17" s="92"/>
      <c r="R17" s="101" t="s">
        <v>21</v>
      </c>
      <c r="S17" s="102">
        <v>23</v>
      </c>
      <c r="T17" s="103">
        <v>0.21739130434782608</v>
      </c>
      <c r="U17" s="103">
        <v>0</v>
      </c>
      <c r="V17" s="103">
        <v>0</v>
      </c>
      <c r="W17" s="103">
        <v>8.695652173913046E-2</v>
      </c>
      <c r="X17" s="103">
        <v>0</v>
      </c>
      <c r="Y17" s="103">
        <v>4.3478260869565188E-2</v>
      </c>
      <c r="Z17" s="103">
        <v>0.13043478260869568</v>
      </c>
      <c r="AA17" s="103">
        <v>4.3478260869565188E-2</v>
      </c>
      <c r="AB17" s="103">
        <v>4.8260869565217357E-2</v>
      </c>
      <c r="AC17" s="103">
        <v>-4.7826086956521685E-3</v>
      </c>
      <c r="AD17" s="112">
        <v>0</v>
      </c>
      <c r="AE17" s="111">
        <v>2.3913043478260843E-3</v>
      </c>
      <c r="AF17" s="111">
        <v>2.3913043478260843E-3</v>
      </c>
      <c r="AG17" s="92"/>
      <c r="AH17" s="92"/>
      <c r="AI17" s="101" t="s">
        <v>21</v>
      </c>
      <c r="AJ17" s="102">
        <v>23</v>
      </c>
      <c r="AK17" s="103">
        <v>0.21739130434782608</v>
      </c>
      <c r="AL17" s="100">
        <f t="shared" si="3"/>
        <v>0</v>
      </c>
      <c r="AM17" s="100">
        <f t="shared" si="4"/>
        <v>0</v>
      </c>
      <c r="AN17" s="100">
        <f t="shared" si="5"/>
        <v>0.40000000000000013</v>
      </c>
      <c r="AO17" s="100">
        <f t="shared" si="6"/>
        <v>0</v>
      </c>
      <c r="AP17" s="100">
        <f t="shared" si="7"/>
        <v>0.14285714285714277</v>
      </c>
      <c r="AQ17" s="100">
        <f t="shared" si="8"/>
        <v>0.37500000000000006</v>
      </c>
      <c r="AR17" s="100">
        <f t="shared" si="9"/>
        <v>9.0909090909090842E-2</v>
      </c>
      <c r="AS17" s="100">
        <f t="shared" si="10"/>
        <v>9.2499999999999943E-2</v>
      </c>
      <c r="AT17" s="100">
        <f t="shared" si="11"/>
        <v>-8.3905415713195954E-3</v>
      </c>
      <c r="AU17" s="100">
        <f t="shared" si="12"/>
        <v>0</v>
      </c>
      <c r="AV17" s="100">
        <f t="shared" si="13"/>
        <v>4.2307692307692263E-3</v>
      </c>
    </row>
    <row r="18" spans="2:48" ht="15.75">
      <c r="B18" s="101" t="s">
        <v>22</v>
      </c>
      <c r="C18" s="102">
        <v>42</v>
      </c>
      <c r="D18" s="103">
        <v>0.11904761904761904</v>
      </c>
      <c r="E18" s="103">
        <v>0.11904761904761904</v>
      </c>
      <c r="F18" s="103">
        <v>0.11904761904761904</v>
      </c>
      <c r="G18" s="103">
        <v>0.14285714285714285</v>
      </c>
      <c r="H18" s="103">
        <v>0.21428571428571427</v>
      </c>
      <c r="I18" s="103">
        <v>0.21428571428571427</v>
      </c>
      <c r="J18" s="103">
        <v>0.35714285714285715</v>
      </c>
      <c r="K18" s="103">
        <v>0.35714285714285715</v>
      </c>
      <c r="L18" s="103">
        <v>0.36</v>
      </c>
      <c r="M18" s="103">
        <v>0.35714285714285715</v>
      </c>
      <c r="N18" s="112">
        <v>0.35714285714285715</v>
      </c>
      <c r="O18" s="112">
        <v>0.37857142857142856</v>
      </c>
      <c r="P18" s="112">
        <v>0.4</v>
      </c>
      <c r="Q18" s="92"/>
      <c r="R18" s="101" t="s">
        <v>22</v>
      </c>
      <c r="S18" s="102">
        <v>42</v>
      </c>
      <c r="T18" s="103">
        <v>0.11904761904761904</v>
      </c>
      <c r="U18" s="103">
        <v>0</v>
      </c>
      <c r="V18" s="103">
        <v>0</v>
      </c>
      <c r="W18" s="103">
        <v>2.3809523809523808E-2</v>
      </c>
      <c r="X18" s="103">
        <v>7.1428571428571425E-2</v>
      </c>
      <c r="Y18" s="103">
        <v>0</v>
      </c>
      <c r="Z18" s="103">
        <v>0.14285714285714288</v>
      </c>
      <c r="AA18" s="103">
        <v>0</v>
      </c>
      <c r="AB18" s="103">
        <v>2.8571428571428359E-3</v>
      </c>
      <c r="AC18" s="103">
        <v>-2.8571428571428359E-3</v>
      </c>
      <c r="AD18" s="112">
        <v>0</v>
      </c>
      <c r="AE18" s="111">
        <v>2.1428571428571408E-2</v>
      </c>
      <c r="AF18" s="111">
        <v>2.1428571428571463E-2</v>
      </c>
      <c r="AG18" s="92"/>
      <c r="AH18" s="92"/>
      <c r="AI18" s="101" t="s">
        <v>22</v>
      </c>
      <c r="AJ18" s="102">
        <v>42</v>
      </c>
      <c r="AK18" s="103">
        <v>0.11904761904761904</v>
      </c>
      <c r="AL18" s="100">
        <f t="shared" si="3"/>
        <v>0</v>
      </c>
      <c r="AM18" s="100">
        <f t="shared" si="4"/>
        <v>0</v>
      </c>
      <c r="AN18" s="100">
        <f t="shared" si="5"/>
        <v>0.2</v>
      </c>
      <c r="AO18" s="100">
        <f t="shared" si="6"/>
        <v>0.5</v>
      </c>
      <c r="AP18" s="100">
        <f t="shared" si="7"/>
        <v>0</v>
      </c>
      <c r="AQ18" s="100">
        <f t="shared" si="8"/>
        <v>0.66666666666666674</v>
      </c>
      <c r="AR18" s="100">
        <f t="shared" si="9"/>
        <v>0</v>
      </c>
      <c r="AS18" s="100">
        <f t="shared" si="10"/>
        <v>7.9999999999999395E-3</v>
      </c>
      <c r="AT18" s="100">
        <f t="shared" si="11"/>
        <v>-7.9365079365078771E-3</v>
      </c>
      <c r="AU18" s="100">
        <f t="shared" si="12"/>
        <v>0</v>
      </c>
      <c r="AV18" s="100">
        <f t="shared" si="13"/>
        <v>5.9999999999999942E-2</v>
      </c>
    </row>
    <row r="19" spans="2:48" ht="15.75">
      <c r="B19" s="101" t="s">
        <v>23</v>
      </c>
      <c r="C19" s="102">
        <v>180</v>
      </c>
      <c r="D19" s="103">
        <v>0.40555555555555556</v>
      </c>
      <c r="E19" s="103">
        <v>0.40555555555555556</v>
      </c>
      <c r="F19" s="103">
        <v>0.41111111111111109</v>
      </c>
      <c r="G19" s="103">
        <v>0.43333333333333335</v>
      </c>
      <c r="H19" s="103">
        <v>0.46666666666666667</v>
      </c>
      <c r="I19" s="103">
        <v>0.52222222222222225</v>
      </c>
      <c r="J19" s="103">
        <v>0.68333333333333335</v>
      </c>
      <c r="K19" s="103">
        <v>0.7944444444444444</v>
      </c>
      <c r="L19" s="103">
        <v>0.81</v>
      </c>
      <c r="M19" s="103">
        <v>0.80555555555555558</v>
      </c>
      <c r="N19" s="112">
        <v>0.81666666666666665</v>
      </c>
      <c r="O19" s="112">
        <v>0.82833333333333337</v>
      </c>
      <c r="P19" s="112">
        <v>0.84</v>
      </c>
      <c r="Q19" s="92"/>
      <c r="R19" s="101" t="s">
        <v>23</v>
      </c>
      <c r="S19" s="102">
        <v>180</v>
      </c>
      <c r="T19" s="103">
        <v>0.40555555555555556</v>
      </c>
      <c r="U19" s="103">
        <v>0</v>
      </c>
      <c r="V19" s="103">
        <v>5.5555555555555358E-3</v>
      </c>
      <c r="W19" s="103">
        <v>2.2222222222222254E-2</v>
      </c>
      <c r="X19" s="103">
        <v>3.3333333333333326E-2</v>
      </c>
      <c r="Y19" s="103">
        <v>5.555555555555558E-2</v>
      </c>
      <c r="Z19" s="103">
        <v>0.16111111111111109</v>
      </c>
      <c r="AA19" s="103">
        <v>0.11111111111111105</v>
      </c>
      <c r="AB19" s="103">
        <v>1.5555555555555656E-2</v>
      </c>
      <c r="AC19" s="103">
        <v>-4.4444444444444731E-3</v>
      </c>
      <c r="AD19" s="112">
        <v>1.1111111111111072E-2</v>
      </c>
      <c r="AE19" s="111">
        <v>1.1666666666666714E-2</v>
      </c>
      <c r="AF19" s="111">
        <v>1.1666666666666603E-2</v>
      </c>
      <c r="AG19" s="92"/>
      <c r="AH19" s="92"/>
      <c r="AI19" s="101" t="s">
        <v>23</v>
      </c>
      <c r="AJ19" s="102">
        <v>180</v>
      </c>
      <c r="AK19" s="103">
        <v>0.40555555555555556</v>
      </c>
      <c r="AL19" s="100">
        <f t="shared" si="3"/>
        <v>0</v>
      </c>
      <c r="AM19" s="100">
        <f t="shared" si="4"/>
        <v>1.3698630136986252E-2</v>
      </c>
      <c r="AN19" s="100">
        <f t="shared" si="5"/>
        <v>5.4054054054054133E-2</v>
      </c>
      <c r="AO19" s="100">
        <f t="shared" si="6"/>
        <v>7.69230769230769E-2</v>
      </c>
      <c r="AP19" s="100">
        <f t="shared" si="7"/>
        <v>0.1190476190476191</v>
      </c>
      <c r="AQ19" s="100">
        <f t="shared" si="8"/>
        <v>0.30851063829787229</v>
      </c>
      <c r="AR19" s="100">
        <f t="shared" si="9"/>
        <v>0.16260162601626008</v>
      </c>
      <c r="AS19" s="100">
        <f t="shared" si="10"/>
        <v>1.9580419580419707E-2</v>
      </c>
      <c r="AT19" s="100">
        <f t="shared" si="11"/>
        <v>-5.4869684499314481E-3</v>
      </c>
      <c r="AU19" s="100">
        <f t="shared" si="12"/>
        <v>1.3793103448275813E-2</v>
      </c>
      <c r="AV19" s="100">
        <f t="shared" si="13"/>
        <v>1.4285714285714344E-2</v>
      </c>
    </row>
    <row r="20" spans="2:48" ht="15.75">
      <c r="B20" s="101" t="s">
        <v>24</v>
      </c>
      <c r="C20" s="102">
        <v>124</v>
      </c>
      <c r="D20" s="103">
        <v>0.29838709677419356</v>
      </c>
      <c r="E20" s="103">
        <v>0.32258064516129031</v>
      </c>
      <c r="F20" s="103">
        <v>0.40322580645161288</v>
      </c>
      <c r="G20" s="103">
        <v>0.41129032258064518</v>
      </c>
      <c r="H20" s="103">
        <v>0.44354838709677419</v>
      </c>
      <c r="I20" s="103">
        <v>0.49193548387096775</v>
      </c>
      <c r="J20" s="103">
        <v>0.70161290322580649</v>
      </c>
      <c r="K20" s="103">
        <v>0.82258064516129037</v>
      </c>
      <c r="L20" s="103">
        <v>0.85</v>
      </c>
      <c r="M20" s="103">
        <v>0.84677419354838712</v>
      </c>
      <c r="N20" s="112">
        <v>0.86290322580645162</v>
      </c>
      <c r="O20" s="112">
        <v>0.89145161290322583</v>
      </c>
      <c r="P20" s="112">
        <v>0.92</v>
      </c>
      <c r="Q20" s="92"/>
      <c r="R20" s="101" t="s">
        <v>24</v>
      </c>
      <c r="S20" s="102">
        <v>124</v>
      </c>
      <c r="T20" s="103">
        <v>0.29838709677419356</v>
      </c>
      <c r="U20" s="103">
        <v>2.4193548387096753E-2</v>
      </c>
      <c r="V20" s="103">
        <v>8.0645161290322565E-2</v>
      </c>
      <c r="W20" s="103">
        <v>8.0645161290323064E-3</v>
      </c>
      <c r="X20" s="103">
        <v>3.2258064516129004E-2</v>
      </c>
      <c r="Y20" s="103">
        <v>4.8387096774193561E-2</v>
      </c>
      <c r="Z20" s="103">
        <v>0.20967741935483875</v>
      </c>
      <c r="AA20" s="103">
        <v>0.12096774193548387</v>
      </c>
      <c r="AB20" s="103">
        <v>2.7419354838709609E-2</v>
      </c>
      <c r="AC20" s="103">
        <v>-3.225806451612856E-3</v>
      </c>
      <c r="AD20" s="112">
        <v>1.6129032258064502E-2</v>
      </c>
      <c r="AE20" s="111">
        <v>2.8548387096774208E-2</v>
      </c>
      <c r="AF20" s="111">
        <v>2.8548387096774208E-2</v>
      </c>
      <c r="AG20" s="92"/>
      <c r="AH20" s="92"/>
      <c r="AI20" s="101" t="s">
        <v>24</v>
      </c>
      <c r="AJ20" s="102">
        <v>124</v>
      </c>
      <c r="AK20" s="103">
        <v>0.29838709677419356</v>
      </c>
      <c r="AL20" s="100">
        <f t="shared" si="3"/>
        <v>8.1081081081081002E-2</v>
      </c>
      <c r="AM20" s="100">
        <f t="shared" si="4"/>
        <v>0.24999999999999994</v>
      </c>
      <c r="AN20" s="100">
        <f t="shared" si="5"/>
        <v>2.0000000000000122E-2</v>
      </c>
      <c r="AO20" s="100">
        <f t="shared" si="6"/>
        <v>7.8431372549019537E-2</v>
      </c>
      <c r="AP20" s="100">
        <f t="shared" si="7"/>
        <v>0.10909090909090913</v>
      </c>
      <c r="AQ20" s="100">
        <f t="shared" si="8"/>
        <v>0.4262295081967214</v>
      </c>
      <c r="AR20" s="100">
        <f t="shared" si="9"/>
        <v>0.17241379310344826</v>
      </c>
      <c r="AS20" s="100">
        <f t="shared" si="10"/>
        <v>3.333333333333325E-2</v>
      </c>
      <c r="AT20" s="100">
        <f t="shared" si="11"/>
        <v>-3.7950664136621837E-3</v>
      </c>
      <c r="AU20" s="100">
        <f t="shared" si="12"/>
        <v>1.9047619047619029E-2</v>
      </c>
      <c r="AV20" s="100">
        <f t="shared" si="13"/>
        <v>3.3084112149532725E-2</v>
      </c>
    </row>
    <row r="21" spans="2:48" ht="15.75">
      <c r="B21" s="101" t="s">
        <v>25</v>
      </c>
      <c r="C21" s="102">
        <v>116</v>
      </c>
      <c r="D21" s="103">
        <v>0.45689655172413796</v>
      </c>
      <c r="E21" s="103">
        <v>0.47413793103448276</v>
      </c>
      <c r="F21" s="103">
        <v>0.50862068965517238</v>
      </c>
      <c r="G21" s="103">
        <v>0.56034482758620685</v>
      </c>
      <c r="H21" s="103">
        <v>0.56896551724137934</v>
      </c>
      <c r="I21" s="103">
        <v>0.61206896551724133</v>
      </c>
      <c r="J21" s="103">
        <v>0.77586206896551724</v>
      </c>
      <c r="K21" s="103">
        <v>0.84482758620689657</v>
      </c>
      <c r="L21" s="103">
        <v>0.88</v>
      </c>
      <c r="M21" s="103">
        <v>0.88793103448275867</v>
      </c>
      <c r="N21" s="112">
        <v>0.89655172413793105</v>
      </c>
      <c r="O21" s="112">
        <v>0.90827586206896549</v>
      </c>
      <c r="P21" s="112">
        <v>0.92</v>
      </c>
      <c r="Q21" s="92"/>
      <c r="R21" s="101" t="s">
        <v>25</v>
      </c>
      <c r="S21" s="102">
        <v>116</v>
      </c>
      <c r="T21" s="103">
        <v>0.45689655172413796</v>
      </c>
      <c r="U21" s="103">
        <v>1.7241379310344807E-2</v>
      </c>
      <c r="V21" s="103">
        <v>3.4482758620689613E-2</v>
      </c>
      <c r="W21" s="103">
        <v>5.1724137931034475E-2</v>
      </c>
      <c r="X21" s="103">
        <v>8.6206896551724865E-3</v>
      </c>
      <c r="Y21" s="103">
        <v>4.3103448275861989E-2</v>
      </c>
      <c r="Z21" s="103">
        <v>0.16379310344827591</v>
      </c>
      <c r="AA21" s="103">
        <v>6.8965517241379337E-2</v>
      </c>
      <c r="AB21" s="103">
        <v>3.517241379310343E-2</v>
      </c>
      <c r="AC21" s="103">
        <v>7.9310344827586698E-3</v>
      </c>
      <c r="AD21" s="112">
        <v>8.6206896551723755E-3</v>
      </c>
      <c r="AE21" s="111">
        <v>1.172413793103444E-2</v>
      </c>
      <c r="AF21" s="111">
        <v>1.1724137931034551E-2</v>
      </c>
      <c r="AG21" s="92"/>
      <c r="AH21" s="92"/>
      <c r="AI21" s="101" t="s">
        <v>25</v>
      </c>
      <c r="AJ21" s="102">
        <v>116</v>
      </c>
      <c r="AK21" s="103">
        <v>0.45689655172413796</v>
      </c>
      <c r="AL21" s="100">
        <f t="shared" si="3"/>
        <v>3.7735849056603724E-2</v>
      </c>
      <c r="AM21" s="100">
        <f t="shared" si="4"/>
        <v>7.272727272727264E-2</v>
      </c>
      <c r="AN21" s="100">
        <f t="shared" si="5"/>
        <v>0.10169491525423728</v>
      </c>
      <c r="AO21" s="100">
        <f t="shared" si="6"/>
        <v>1.5384615384615516E-2</v>
      </c>
      <c r="AP21" s="100">
        <f t="shared" si="7"/>
        <v>7.5757575757575607E-2</v>
      </c>
      <c r="AQ21" s="100">
        <f t="shared" si="8"/>
        <v>0.26760563380281699</v>
      </c>
      <c r="AR21" s="100">
        <f t="shared" si="9"/>
        <v>8.888888888888892E-2</v>
      </c>
      <c r="AS21" s="100">
        <f t="shared" si="10"/>
        <v>4.1632653061224469E-2</v>
      </c>
      <c r="AT21" s="100">
        <f t="shared" si="11"/>
        <v>9.0125391849530338E-3</v>
      </c>
      <c r="AU21" s="100">
        <f t="shared" si="12"/>
        <v>9.7087378640776257E-3</v>
      </c>
      <c r="AV21" s="100">
        <f t="shared" si="13"/>
        <v>1.3076923076923028E-2</v>
      </c>
    </row>
    <row r="22" spans="2:48" ht="15.75">
      <c r="B22" s="101" t="s">
        <v>26</v>
      </c>
      <c r="C22" s="102">
        <v>139</v>
      </c>
      <c r="D22" s="103">
        <v>0.16546762589928057</v>
      </c>
      <c r="E22" s="103">
        <v>0.17266187050359713</v>
      </c>
      <c r="F22" s="103">
        <v>0.17985611510791366</v>
      </c>
      <c r="G22" s="103">
        <v>0.18705035971223022</v>
      </c>
      <c r="H22" s="103">
        <v>0.25179856115107913</v>
      </c>
      <c r="I22" s="103">
        <v>0.33093525179856115</v>
      </c>
      <c r="J22" s="103">
        <v>0.41726618705035973</v>
      </c>
      <c r="K22" s="103">
        <v>0.46762589928057552</v>
      </c>
      <c r="L22" s="103">
        <v>0.5</v>
      </c>
      <c r="M22" s="103">
        <v>0.5</v>
      </c>
      <c r="N22" s="112">
        <v>0.50359712230215825</v>
      </c>
      <c r="O22" s="112">
        <v>0.53679856115107905</v>
      </c>
      <c r="P22" s="112">
        <v>0.56999999999999995</v>
      </c>
      <c r="Q22" s="92"/>
      <c r="R22" s="101" t="s">
        <v>26</v>
      </c>
      <c r="S22" s="102">
        <v>139</v>
      </c>
      <c r="T22" s="103">
        <v>0.16546762589928057</v>
      </c>
      <c r="U22" s="103">
        <v>7.1942446043165575E-3</v>
      </c>
      <c r="V22" s="103">
        <v>7.1942446043165298E-3</v>
      </c>
      <c r="W22" s="103">
        <v>7.1942446043165575E-3</v>
      </c>
      <c r="X22" s="103">
        <v>6.4748201438848907E-2</v>
      </c>
      <c r="Y22" s="103">
        <v>7.9136690647482022E-2</v>
      </c>
      <c r="Z22" s="103">
        <v>8.633093525179858E-2</v>
      </c>
      <c r="AA22" s="103">
        <v>5.0359712230215792E-2</v>
      </c>
      <c r="AB22" s="103">
        <v>3.2374100719424481E-2</v>
      </c>
      <c r="AC22" s="103">
        <v>0</v>
      </c>
      <c r="AD22" s="112">
        <v>3.597122302158251E-3</v>
      </c>
      <c r="AE22" s="111">
        <v>3.3201438848920795E-2</v>
      </c>
      <c r="AF22" s="111">
        <v>3.3201438848920906E-2</v>
      </c>
      <c r="AG22" s="92"/>
      <c r="AH22" s="92"/>
      <c r="AI22" s="101" t="s">
        <v>26</v>
      </c>
      <c r="AJ22" s="102">
        <v>139</v>
      </c>
      <c r="AK22" s="103">
        <v>0.16546762589928057</v>
      </c>
      <c r="AL22" s="100">
        <f t="shared" si="3"/>
        <v>4.3478260869565286E-2</v>
      </c>
      <c r="AM22" s="100">
        <f t="shared" si="4"/>
        <v>4.1666666666666567E-2</v>
      </c>
      <c r="AN22" s="100">
        <f t="shared" si="5"/>
        <v>4.0000000000000063E-2</v>
      </c>
      <c r="AO22" s="100">
        <f t="shared" si="6"/>
        <v>0.34615384615384609</v>
      </c>
      <c r="AP22" s="100">
        <f t="shared" si="7"/>
        <v>0.31428571428571433</v>
      </c>
      <c r="AQ22" s="100">
        <f t="shared" si="8"/>
        <v>0.26086956521739135</v>
      </c>
      <c r="AR22" s="100">
        <f t="shared" si="9"/>
        <v>0.1206896551724137</v>
      </c>
      <c r="AS22" s="100">
        <f t="shared" si="10"/>
        <v>6.9230769230769276E-2</v>
      </c>
      <c r="AT22" s="100">
        <f t="shared" si="11"/>
        <v>0</v>
      </c>
      <c r="AU22" s="100">
        <f t="shared" si="12"/>
        <v>7.194244604316502E-3</v>
      </c>
      <c r="AV22" s="100">
        <f t="shared" si="13"/>
        <v>6.5928571428571295E-2</v>
      </c>
    </row>
    <row r="23" spans="2:48" ht="15.75">
      <c r="B23" s="101" t="s">
        <v>27</v>
      </c>
      <c r="C23" s="102">
        <v>95</v>
      </c>
      <c r="D23" s="103">
        <v>0.37894736842105264</v>
      </c>
      <c r="E23" s="103">
        <v>0.42105263157894735</v>
      </c>
      <c r="F23" s="103">
        <v>0.50526315789473686</v>
      </c>
      <c r="G23" s="103">
        <v>0.52631578947368418</v>
      </c>
      <c r="H23" s="103">
        <v>0.5368421052631579</v>
      </c>
      <c r="I23" s="103">
        <v>0.64210526315789473</v>
      </c>
      <c r="J23" s="103">
        <v>0.84210526315789469</v>
      </c>
      <c r="K23" s="103">
        <v>0.9263157894736842</v>
      </c>
      <c r="L23" s="103">
        <v>0.93</v>
      </c>
      <c r="M23" s="103">
        <v>0.93684210526315792</v>
      </c>
      <c r="N23" s="112">
        <v>0.93684210526315792</v>
      </c>
      <c r="O23" s="112">
        <v>0.94342105263157894</v>
      </c>
      <c r="P23" s="112">
        <v>0.95</v>
      </c>
      <c r="Q23" s="92"/>
      <c r="R23" s="101" t="s">
        <v>27</v>
      </c>
      <c r="S23" s="102">
        <v>95</v>
      </c>
      <c r="T23" s="103">
        <v>0.37894736842105264</v>
      </c>
      <c r="U23" s="103">
        <v>4.2105263157894701E-2</v>
      </c>
      <c r="V23" s="103">
        <v>8.4210526315789513E-2</v>
      </c>
      <c r="W23" s="103">
        <v>2.1052631578947323E-2</v>
      </c>
      <c r="X23" s="103">
        <v>1.0526315789473717E-2</v>
      </c>
      <c r="Y23" s="103">
        <v>0.10526315789473684</v>
      </c>
      <c r="Z23" s="103">
        <v>0.19999999999999996</v>
      </c>
      <c r="AA23" s="103">
        <v>8.4210526315789513E-2</v>
      </c>
      <c r="AB23" s="103">
        <v>3.6842105263158453E-3</v>
      </c>
      <c r="AC23" s="103">
        <v>6.8421052631578716E-3</v>
      </c>
      <c r="AD23" s="112">
        <v>0</v>
      </c>
      <c r="AE23" s="111">
        <v>6.5789473684210176E-3</v>
      </c>
      <c r="AF23" s="111">
        <v>6.5789473684210176E-3</v>
      </c>
      <c r="AG23" s="92"/>
      <c r="AH23" s="92"/>
      <c r="AI23" s="101" t="s">
        <v>27</v>
      </c>
      <c r="AJ23" s="102">
        <v>95</v>
      </c>
      <c r="AK23" s="103">
        <v>0.37894736842105264</v>
      </c>
      <c r="AL23" s="100">
        <f t="shared" si="3"/>
        <v>0.11111111111111101</v>
      </c>
      <c r="AM23" s="100">
        <f t="shared" si="4"/>
        <v>0.20000000000000009</v>
      </c>
      <c r="AN23" s="100">
        <f t="shared" si="5"/>
        <v>4.1666666666666574E-2</v>
      </c>
      <c r="AO23" s="100">
        <f t="shared" si="6"/>
        <v>2.0000000000000063E-2</v>
      </c>
      <c r="AP23" s="100">
        <f t="shared" si="7"/>
        <v>0.19607843137254902</v>
      </c>
      <c r="AQ23" s="100">
        <f t="shared" si="8"/>
        <v>0.31147540983606553</v>
      </c>
      <c r="AR23" s="100">
        <f t="shared" si="9"/>
        <v>0.10000000000000005</v>
      </c>
      <c r="AS23" s="100">
        <f t="shared" si="10"/>
        <v>3.9772727272727876E-3</v>
      </c>
      <c r="AT23" s="100">
        <f t="shared" si="11"/>
        <v>7.3571024335030875E-3</v>
      </c>
      <c r="AU23" s="100">
        <f t="shared" si="12"/>
        <v>0</v>
      </c>
      <c r="AV23" s="100">
        <f t="shared" si="13"/>
        <v>7.0224719101123221E-3</v>
      </c>
    </row>
    <row r="24" spans="2:48" ht="15.75">
      <c r="B24" s="101" t="s">
        <v>28</v>
      </c>
      <c r="C24" s="102">
        <v>126</v>
      </c>
      <c r="D24" s="103">
        <v>0.42063492063492064</v>
      </c>
      <c r="E24" s="103">
        <v>0.43650793650793651</v>
      </c>
      <c r="F24" s="103">
        <v>0.46825396825396826</v>
      </c>
      <c r="G24" s="103">
        <v>0.47619047619047616</v>
      </c>
      <c r="H24" s="103">
        <v>0.48412698412698413</v>
      </c>
      <c r="I24" s="103">
        <v>0.6428571428571429</v>
      </c>
      <c r="J24" s="103">
        <v>0.77777777777777779</v>
      </c>
      <c r="K24" s="103">
        <v>0.82539682539682535</v>
      </c>
      <c r="L24" s="103">
        <v>0.83</v>
      </c>
      <c r="M24" s="103">
        <v>0.83</v>
      </c>
      <c r="N24" s="112">
        <v>0.83333333333333337</v>
      </c>
      <c r="O24" s="112">
        <v>0.83166666666666667</v>
      </c>
      <c r="P24" s="112">
        <v>0.83</v>
      </c>
      <c r="Q24" s="92"/>
      <c r="R24" s="101" t="s">
        <v>28</v>
      </c>
      <c r="S24" s="102">
        <v>126</v>
      </c>
      <c r="T24" s="103">
        <v>0.42063492063492064</v>
      </c>
      <c r="U24" s="103">
        <v>1.5873015873015872E-2</v>
      </c>
      <c r="V24" s="103">
        <v>3.1746031746031744E-2</v>
      </c>
      <c r="W24" s="103">
        <v>7.9365079365079083E-3</v>
      </c>
      <c r="X24" s="103">
        <v>7.9365079365079638E-3</v>
      </c>
      <c r="Y24" s="103">
        <v>0.15873015873015878</v>
      </c>
      <c r="Z24" s="103">
        <v>0.13492063492063489</v>
      </c>
      <c r="AA24" s="103">
        <v>4.7619047619047561E-2</v>
      </c>
      <c r="AB24" s="103">
        <v>4.603174603174609E-3</v>
      </c>
      <c r="AC24" s="103">
        <v>0</v>
      </c>
      <c r="AD24" s="112">
        <v>3.3333333333334103E-3</v>
      </c>
      <c r="AE24" s="111">
        <v>-1.6666666666667052E-3</v>
      </c>
      <c r="AF24" s="111">
        <v>-1.6666666666667052E-3</v>
      </c>
      <c r="AG24" s="92"/>
      <c r="AH24" s="92"/>
      <c r="AI24" s="101" t="s">
        <v>28</v>
      </c>
      <c r="AJ24" s="102">
        <v>126</v>
      </c>
      <c r="AK24" s="103">
        <v>0.42063492063492064</v>
      </c>
      <c r="AL24" s="100">
        <f t="shared" si="3"/>
        <v>3.7735849056603772E-2</v>
      </c>
      <c r="AM24" s="100">
        <f t="shared" si="4"/>
        <v>7.2727272727272724E-2</v>
      </c>
      <c r="AN24" s="100">
        <f t="shared" si="5"/>
        <v>1.6949152542372822E-2</v>
      </c>
      <c r="AO24" s="100">
        <f t="shared" si="6"/>
        <v>1.6666666666666725E-2</v>
      </c>
      <c r="AP24" s="100">
        <f t="shared" si="7"/>
        <v>0.32786885245901648</v>
      </c>
      <c r="AQ24" s="100">
        <f t="shared" si="8"/>
        <v>0.20987654320987648</v>
      </c>
      <c r="AR24" s="100">
        <f t="shared" si="9"/>
        <v>6.122448979591829E-2</v>
      </c>
      <c r="AS24" s="100">
        <f t="shared" si="10"/>
        <v>5.5769230769230843E-3</v>
      </c>
      <c r="AT24" s="100">
        <f t="shared" si="11"/>
        <v>0</v>
      </c>
      <c r="AU24" s="100">
        <f t="shared" si="12"/>
        <v>4.0160642570282058E-3</v>
      </c>
      <c r="AV24" s="100">
        <f t="shared" si="13"/>
        <v>-2.000000000000046E-3</v>
      </c>
    </row>
    <row r="25" spans="2:48" ht="15.75">
      <c r="B25" s="101" t="s">
        <v>29</v>
      </c>
      <c r="C25" s="102">
        <v>36</v>
      </c>
      <c r="D25" s="103">
        <v>0.58333333333333337</v>
      </c>
      <c r="E25" s="103">
        <v>0.63888888888888884</v>
      </c>
      <c r="F25" s="103">
        <v>0.69444444444444442</v>
      </c>
      <c r="G25" s="103">
        <v>0.72222222222222221</v>
      </c>
      <c r="H25" s="103">
        <v>0.75</v>
      </c>
      <c r="I25" s="103">
        <v>0.83333333333333337</v>
      </c>
      <c r="J25" s="103">
        <v>0.94444444444444442</v>
      </c>
      <c r="K25" s="103">
        <v>1</v>
      </c>
      <c r="L25" s="103">
        <v>1</v>
      </c>
      <c r="M25" s="103">
        <v>1</v>
      </c>
      <c r="N25" s="112">
        <v>1</v>
      </c>
      <c r="O25" s="112">
        <v>1</v>
      </c>
      <c r="P25" s="112">
        <v>1</v>
      </c>
      <c r="Q25" s="92"/>
      <c r="R25" s="101" t="s">
        <v>29</v>
      </c>
      <c r="S25" s="102">
        <v>36</v>
      </c>
      <c r="T25" s="103">
        <v>0.58333333333333337</v>
      </c>
      <c r="U25" s="103">
        <v>5.5555555555555469E-2</v>
      </c>
      <c r="V25" s="103">
        <v>5.555555555555558E-2</v>
      </c>
      <c r="W25" s="103">
        <v>2.777777777777779E-2</v>
      </c>
      <c r="X25" s="103">
        <v>2.777777777777779E-2</v>
      </c>
      <c r="Y25" s="103">
        <v>8.333333333333337E-2</v>
      </c>
      <c r="Z25" s="103">
        <v>0.11111111111111105</v>
      </c>
      <c r="AA25" s="103">
        <v>5.555555555555558E-2</v>
      </c>
      <c r="AB25" s="103">
        <v>0</v>
      </c>
      <c r="AC25" s="103">
        <v>0</v>
      </c>
      <c r="AD25" s="112">
        <v>0</v>
      </c>
      <c r="AE25" s="111">
        <v>0</v>
      </c>
      <c r="AF25" s="111">
        <v>0</v>
      </c>
      <c r="AG25" s="92"/>
      <c r="AH25" s="92"/>
      <c r="AI25" s="101" t="s">
        <v>29</v>
      </c>
      <c r="AJ25" s="102">
        <v>36</v>
      </c>
      <c r="AK25" s="103">
        <v>0.58333333333333337</v>
      </c>
      <c r="AL25" s="100">
        <f t="shared" si="3"/>
        <v>9.523809523809508E-2</v>
      </c>
      <c r="AM25" s="100">
        <f t="shared" si="4"/>
        <v>8.6956521739130474E-2</v>
      </c>
      <c r="AN25" s="100">
        <f t="shared" si="5"/>
        <v>4.0000000000000022E-2</v>
      </c>
      <c r="AO25" s="100">
        <f t="shared" si="6"/>
        <v>3.8461538461538478E-2</v>
      </c>
      <c r="AP25" s="100">
        <f t="shared" si="7"/>
        <v>0.11111111111111116</v>
      </c>
      <c r="AQ25" s="100">
        <f t="shared" si="8"/>
        <v>0.13333333333333325</v>
      </c>
      <c r="AR25" s="100">
        <f t="shared" si="9"/>
        <v>5.8823529411764733E-2</v>
      </c>
      <c r="AS25" s="100">
        <f t="shared" si="10"/>
        <v>0</v>
      </c>
      <c r="AT25" s="100">
        <f t="shared" si="11"/>
        <v>0</v>
      </c>
      <c r="AU25" s="100">
        <f t="shared" si="12"/>
        <v>0</v>
      </c>
      <c r="AV25" s="100">
        <f t="shared" si="13"/>
        <v>0</v>
      </c>
    </row>
    <row r="26" spans="2:48" ht="15.75">
      <c r="B26" s="101" t="s">
        <v>30</v>
      </c>
      <c r="C26" s="102">
        <v>46</v>
      </c>
      <c r="D26" s="103">
        <v>0.2608695652173913</v>
      </c>
      <c r="E26" s="103">
        <v>0.28260869565217389</v>
      </c>
      <c r="F26" s="103">
        <v>0.30434782608695654</v>
      </c>
      <c r="G26" s="103">
        <v>0.30434782608695654</v>
      </c>
      <c r="H26" s="103">
        <v>0.39130434782608697</v>
      </c>
      <c r="I26" s="103">
        <v>0.45652173913043476</v>
      </c>
      <c r="J26" s="103">
        <v>0.60869565217391308</v>
      </c>
      <c r="K26" s="103">
        <v>0.63043478260869568</v>
      </c>
      <c r="L26" s="103">
        <v>0.89</v>
      </c>
      <c r="M26" s="103">
        <v>0.89130434782608692</v>
      </c>
      <c r="N26" s="112">
        <v>0.89130434782608692</v>
      </c>
      <c r="O26" s="112">
        <v>0.90065217391304353</v>
      </c>
      <c r="P26" s="112">
        <v>0.91</v>
      </c>
      <c r="Q26" s="92"/>
      <c r="R26" s="101" t="s">
        <v>30</v>
      </c>
      <c r="S26" s="102">
        <v>46</v>
      </c>
      <c r="T26" s="103">
        <v>0.2608695652173913</v>
      </c>
      <c r="U26" s="103">
        <v>2.1739130434782594E-2</v>
      </c>
      <c r="V26" s="103">
        <v>2.173913043478265E-2</v>
      </c>
      <c r="W26" s="103">
        <v>0</v>
      </c>
      <c r="X26" s="103">
        <v>8.6956521739130432E-2</v>
      </c>
      <c r="Y26" s="103">
        <v>6.5217391304347783E-2</v>
      </c>
      <c r="Z26" s="103">
        <v>0.15217391304347833</v>
      </c>
      <c r="AA26" s="103">
        <v>2.1739130434782594E-2</v>
      </c>
      <c r="AB26" s="103">
        <v>0.25956521739130434</v>
      </c>
      <c r="AC26" s="103">
        <v>1.3043478260869046E-3</v>
      </c>
      <c r="AD26" s="112">
        <v>0</v>
      </c>
      <c r="AE26" s="111">
        <v>9.3478260869566121E-3</v>
      </c>
      <c r="AF26" s="111">
        <v>9.3478260869565011E-3</v>
      </c>
      <c r="AG26" s="92"/>
      <c r="AH26" s="92"/>
      <c r="AI26" s="101" t="s">
        <v>30</v>
      </c>
      <c r="AJ26" s="102">
        <v>46</v>
      </c>
      <c r="AK26" s="103">
        <v>0.2608695652173913</v>
      </c>
      <c r="AL26" s="100">
        <f t="shared" si="3"/>
        <v>8.3333333333333287E-2</v>
      </c>
      <c r="AM26" s="100">
        <f t="shared" si="4"/>
        <v>7.692307692307708E-2</v>
      </c>
      <c r="AN26" s="100">
        <f t="shared" si="5"/>
        <v>0</v>
      </c>
      <c r="AO26" s="100">
        <f t="shared" si="6"/>
        <v>0.2857142857142857</v>
      </c>
      <c r="AP26" s="100">
        <f t="shared" si="7"/>
        <v>0.16666666666666655</v>
      </c>
      <c r="AQ26" s="100">
        <f t="shared" si="8"/>
        <v>0.33333333333333348</v>
      </c>
      <c r="AR26" s="100">
        <f t="shared" si="9"/>
        <v>3.5714285714285691E-2</v>
      </c>
      <c r="AS26" s="100">
        <f t="shared" si="10"/>
        <v>0.41172413793103446</v>
      </c>
      <c r="AT26" s="100">
        <f t="shared" si="11"/>
        <v>1.4655593551538254E-3</v>
      </c>
      <c r="AU26" s="100">
        <f t="shared" si="12"/>
        <v>0</v>
      </c>
      <c r="AV26" s="100">
        <f t="shared" si="13"/>
        <v>1.0487804878048882E-2</v>
      </c>
    </row>
    <row r="27" spans="2:48" ht="15.75">
      <c r="B27" s="101" t="s">
        <v>31</v>
      </c>
      <c r="C27" s="102">
        <v>67</v>
      </c>
      <c r="D27" s="103">
        <v>0.26865671641791045</v>
      </c>
      <c r="E27" s="103">
        <v>0.41791044776119401</v>
      </c>
      <c r="F27" s="103">
        <v>0.41791044776119401</v>
      </c>
      <c r="G27" s="103">
        <v>0.44776119402985076</v>
      </c>
      <c r="H27" s="103">
        <v>0.47761194029850745</v>
      </c>
      <c r="I27" s="103">
        <v>0.61194029850746268</v>
      </c>
      <c r="J27" s="103">
        <v>0.70149253731343286</v>
      </c>
      <c r="K27" s="103">
        <v>0.86567164179104472</v>
      </c>
      <c r="L27" s="103">
        <v>0.87</v>
      </c>
      <c r="M27" s="103">
        <v>0.86567164179104472</v>
      </c>
      <c r="N27" s="112">
        <v>0.86567164179104472</v>
      </c>
      <c r="O27" s="112">
        <v>0.86783582089552236</v>
      </c>
      <c r="P27" s="112">
        <v>0.87</v>
      </c>
      <c r="Q27" s="92"/>
      <c r="R27" s="101" t="s">
        <v>31</v>
      </c>
      <c r="S27" s="102">
        <v>67</v>
      </c>
      <c r="T27" s="103">
        <v>0.26865671641791045</v>
      </c>
      <c r="U27" s="103">
        <v>0.14925373134328357</v>
      </c>
      <c r="V27" s="103">
        <v>0</v>
      </c>
      <c r="W27" s="103">
        <v>2.9850746268656747E-2</v>
      </c>
      <c r="X27" s="103">
        <v>2.9850746268656692E-2</v>
      </c>
      <c r="Y27" s="103">
        <v>0.13432835820895522</v>
      </c>
      <c r="Z27" s="103">
        <v>8.9552238805970186E-2</v>
      </c>
      <c r="AA27" s="103">
        <v>0.16417910447761186</v>
      </c>
      <c r="AB27" s="103">
        <v>4.3283582089552741E-3</v>
      </c>
      <c r="AC27" s="103">
        <v>-4.3283582089552741E-3</v>
      </c>
      <c r="AD27" s="112">
        <v>0</v>
      </c>
      <c r="AE27" s="111">
        <v>2.1641791044776371E-3</v>
      </c>
      <c r="AF27" s="111">
        <v>2.1641791044776371E-3</v>
      </c>
      <c r="AG27" s="92"/>
      <c r="AH27" s="92"/>
      <c r="AI27" s="101" t="s">
        <v>31</v>
      </c>
      <c r="AJ27" s="102">
        <v>67</v>
      </c>
      <c r="AK27" s="103">
        <v>0.26865671641791045</v>
      </c>
      <c r="AL27" s="100">
        <f t="shared" si="3"/>
        <v>0.55555555555555547</v>
      </c>
      <c r="AM27" s="100">
        <f t="shared" si="4"/>
        <v>0</v>
      </c>
      <c r="AN27" s="100">
        <f t="shared" si="5"/>
        <v>7.1428571428571508E-2</v>
      </c>
      <c r="AO27" s="100">
        <f t="shared" si="6"/>
        <v>6.666666666666661E-2</v>
      </c>
      <c r="AP27" s="100">
        <f t="shared" si="7"/>
        <v>0.28125</v>
      </c>
      <c r="AQ27" s="100">
        <f t="shared" si="8"/>
        <v>0.14634146341463422</v>
      </c>
      <c r="AR27" s="100">
        <f t="shared" si="9"/>
        <v>0.23404255319148923</v>
      </c>
      <c r="AS27" s="100">
        <f t="shared" si="10"/>
        <v>5.0000000000000582E-3</v>
      </c>
      <c r="AT27" s="100">
        <f t="shared" si="11"/>
        <v>-4.9751243781095108E-3</v>
      </c>
      <c r="AU27" s="100">
        <f t="shared" si="12"/>
        <v>0</v>
      </c>
      <c r="AV27" s="100">
        <f t="shared" si="13"/>
        <v>2.5000000000000291E-3</v>
      </c>
    </row>
    <row r="28" spans="2:48" ht="15.75">
      <c r="B28" s="101" t="s">
        <v>32</v>
      </c>
      <c r="C28" s="102">
        <v>136</v>
      </c>
      <c r="D28" s="103">
        <v>0.28676470588235292</v>
      </c>
      <c r="E28" s="103">
        <v>0.29411764705882354</v>
      </c>
      <c r="F28" s="103">
        <v>0.33823529411764708</v>
      </c>
      <c r="G28" s="103">
        <v>0.35294117647058826</v>
      </c>
      <c r="H28" s="103">
        <v>0.375</v>
      </c>
      <c r="I28" s="103">
        <v>0.41176470588235292</v>
      </c>
      <c r="J28" s="103">
        <v>0.5</v>
      </c>
      <c r="K28" s="103">
        <v>0.72058823529411764</v>
      </c>
      <c r="L28" s="103">
        <v>0.74</v>
      </c>
      <c r="M28" s="103">
        <v>0.74264705882352944</v>
      </c>
      <c r="N28" s="112">
        <v>0.75735294117647056</v>
      </c>
      <c r="O28" s="112">
        <v>0.75867647058823529</v>
      </c>
      <c r="P28" s="112">
        <v>0.76</v>
      </c>
      <c r="Q28" s="92"/>
      <c r="R28" s="101" t="s">
        <v>32</v>
      </c>
      <c r="S28" s="102">
        <v>136</v>
      </c>
      <c r="T28" s="103">
        <v>0.28676470588235292</v>
      </c>
      <c r="U28" s="103">
        <v>7.3529411764706176E-3</v>
      </c>
      <c r="V28" s="103">
        <v>4.4117647058823539E-2</v>
      </c>
      <c r="W28" s="103">
        <v>1.470588235294118E-2</v>
      </c>
      <c r="X28" s="103">
        <v>2.2058823529411742E-2</v>
      </c>
      <c r="Y28" s="103">
        <v>3.6764705882352922E-2</v>
      </c>
      <c r="Z28" s="103">
        <v>8.8235294117647078E-2</v>
      </c>
      <c r="AA28" s="103">
        <v>0.22058823529411764</v>
      </c>
      <c r="AB28" s="103">
        <v>1.9411764705882351E-2</v>
      </c>
      <c r="AC28" s="103">
        <v>2.6470588235294468E-3</v>
      </c>
      <c r="AD28" s="112">
        <v>1.4705882352941124E-2</v>
      </c>
      <c r="AE28" s="111">
        <v>1.3235294117647234E-3</v>
      </c>
      <c r="AF28" s="111">
        <v>1.3235294117647234E-3</v>
      </c>
      <c r="AG28" s="92"/>
      <c r="AH28" s="92"/>
      <c r="AI28" s="101" t="s">
        <v>32</v>
      </c>
      <c r="AJ28" s="102">
        <v>136</v>
      </c>
      <c r="AK28" s="103">
        <v>0.28676470588235292</v>
      </c>
      <c r="AL28" s="100">
        <f t="shared" si="3"/>
        <v>2.5641025641025744E-2</v>
      </c>
      <c r="AM28" s="100">
        <f t="shared" si="4"/>
        <v>0.15000000000000002</v>
      </c>
      <c r="AN28" s="100">
        <f t="shared" si="5"/>
        <v>4.3478260869565223E-2</v>
      </c>
      <c r="AO28" s="100">
        <f t="shared" si="6"/>
        <v>6.2499999999999931E-2</v>
      </c>
      <c r="AP28" s="100">
        <f t="shared" si="7"/>
        <v>9.8039215686274453E-2</v>
      </c>
      <c r="AQ28" s="100">
        <f t="shared" si="8"/>
        <v>0.21428571428571436</v>
      </c>
      <c r="AR28" s="100">
        <f t="shared" si="9"/>
        <v>0.44117647058823528</v>
      </c>
      <c r="AS28" s="100">
        <f t="shared" si="10"/>
        <v>2.6938775510204079E-2</v>
      </c>
      <c r="AT28" s="100">
        <f t="shared" si="11"/>
        <v>3.5771065182830363E-3</v>
      </c>
      <c r="AU28" s="100">
        <f t="shared" si="12"/>
        <v>1.9801980198019729E-2</v>
      </c>
      <c r="AV28" s="100">
        <f t="shared" si="13"/>
        <v>1.7475728155340038E-3</v>
      </c>
    </row>
    <row r="29" spans="2:48" ht="15.75">
      <c r="B29" s="101" t="s">
        <v>33</v>
      </c>
      <c r="C29" s="102">
        <v>131</v>
      </c>
      <c r="D29" s="103">
        <v>0.18320610687022901</v>
      </c>
      <c r="E29" s="103">
        <v>0.19083969465648856</v>
      </c>
      <c r="F29" s="103">
        <v>0.23664122137404581</v>
      </c>
      <c r="G29" s="103">
        <v>0.24427480916030533</v>
      </c>
      <c r="H29" s="103">
        <v>0.27480916030534353</v>
      </c>
      <c r="I29" s="103">
        <v>0.36641221374045801</v>
      </c>
      <c r="J29" s="103">
        <v>0.46564885496183206</v>
      </c>
      <c r="K29" s="103">
        <v>0.5572519083969466</v>
      </c>
      <c r="L29" s="103">
        <v>0.56999999999999995</v>
      </c>
      <c r="M29" s="103">
        <v>0.61068702290076338</v>
      </c>
      <c r="N29" s="112">
        <v>0.64122137404580148</v>
      </c>
      <c r="O29" s="112">
        <v>0.65561068702290082</v>
      </c>
      <c r="P29" s="112">
        <v>0.67</v>
      </c>
      <c r="Q29" s="92"/>
      <c r="R29" s="101" t="s">
        <v>33</v>
      </c>
      <c r="S29" s="102">
        <v>131</v>
      </c>
      <c r="T29" s="103">
        <v>0.18320610687022901</v>
      </c>
      <c r="U29" s="103">
        <v>7.6335877862595547E-3</v>
      </c>
      <c r="V29" s="103">
        <v>4.5801526717557245E-2</v>
      </c>
      <c r="W29" s="103">
        <v>7.6335877862595269E-3</v>
      </c>
      <c r="X29" s="103">
        <v>3.0534351145038191E-2</v>
      </c>
      <c r="Y29" s="103">
        <v>9.160305343511449E-2</v>
      </c>
      <c r="Z29" s="103">
        <v>9.9236641221374045E-2</v>
      </c>
      <c r="AA29" s="103">
        <v>9.1603053435114545E-2</v>
      </c>
      <c r="AB29" s="103">
        <v>1.2748091603053346E-2</v>
      </c>
      <c r="AC29" s="103">
        <v>4.0687022900763425E-2</v>
      </c>
      <c r="AD29" s="112">
        <v>3.0534351145038108E-2</v>
      </c>
      <c r="AE29" s="111">
        <v>1.4389312977099333E-2</v>
      </c>
      <c r="AF29" s="111">
        <v>1.4389312977099222E-2</v>
      </c>
      <c r="AG29" s="92"/>
      <c r="AH29" s="92"/>
      <c r="AI29" s="101" t="s">
        <v>33</v>
      </c>
      <c r="AJ29" s="102">
        <v>131</v>
      </c>
      <c r="AK29" s="103">
        <v>0.18320610687022901</v>
      </c>
      <c r="AL29" s="100">
        <f t="shared" si="3"/>
        <v>4.1666666666666734E-2</v>
      </c>
      <c r="AM29" s="100">
        <f t="shared" si="4"/>
        <v>0.23999999999999994</v>
      </c>
      <c r="AN29" s="100">
        <f t="shared" si="5"/>
        <v>3.2258064516128969E-2</v>
      </c>
      <c r="AO29" s="100">
        <f t="shared" si="6"/>
        <v>0.12500000000000011</v>
      </c>
      <c r="AP29" s="100">
        <f t="shared" si="7"/>
        <v>0.33333333333333326</v>
      </c>
      <c r="AQ29" s="100">
        <f t="shared" si="8"/>
        <v>0.27083333333333331</v>
      </c>
      <c r="AR29" s="100">
        <f t="shared" si="9"/>
        <v>0.19672131147540992</v>
      </c>
      <c r="AS29" s="100">
        <f t="shared" si="10"/>
        <v>2.2876712328766962E-2</v>
      </c>
      <c r="AT29" s="100">
        <f t="shared" si="11"/>
        <v>7.1380741931163907E-2</v>
      </c>
      <c r="AU29" s="100">
        <f t="shared" si="12"/>
        <v>4.9999999999999899E-2</v>
      </c>
      <c r="AV29" s="100">
        <f t="shared" si="13"/>
        <v>2.2440476190476344E-2</v>
      </c>
    </row>
    <row r="30" spans="2:48" ht="15.75">
      <c r="B30" s="101" t="s">
        <v>34</v>
      </c>
      <c r="C30" s="102">
        <v>96</v>
      </c>
      <c r="D30" s="103">
        <v>0.25</v>
      </c>
      <c r="E30" s="103">
        <v>0.25</v>
      </c>
      <c r="F30" s="103">
        <v>0.27083333333333331</v>
      </c>
      <c r="G30" s="103">
        <v>0.27083333333333331</v>
      </c>
      <c r="H30" s="103">
        <v>0.42708333333333331</v>
      </c>
      <c r="I30" s="103">
        <v>0.54166666666666663</v>
      </c>
      <c r="J30" s="103">
        <v>0.66666666666666663</v>
      </c>
      <c r="K30" s="103">
        <v>0.76041666666666663</v>
      </c>
      <c r="L30" s="103">
        <v>0.77</v>
      </c>
      <c r="M30" s="103">
        <v>0.80208333333333337</v>
      </c>
      <c r="N30" s="112">
        <v>0.83333333333333337</v>
      </c>
      <c r="O30" s="112">
        <v>0.83166666666666667</v>
      </c>
      <c r="P30" s="112">
        <v>0.83</v>
      </c>
      <c r="Q30" s="92"/>
      <c r="R30" s="101" t="s">
        <v>34</v>
      </c>
      <c r="S30" s="102">
        <v>96</v>
      </c>
      <c r="T30" s="103">
        <v>0.25</v>
      </c>
      <c r="U30" s="103">
        <v>0</v>
      </c>
      <c r="V30" s="103">
        <v>2.0833333333333315E-2</v>
      </c>
      <c r="W30" s="103">
        <v>0</v>
      </c>
      <c r="X30" s="103">
        <v>0.15625</v>
      </c>
      <c r="Y30" s="103">
        <v>0.11458333333333331</v>
      </c>
      <c r="Z30" s="103">
        <v>0.125</v>
      </c>
      <c r="AA30" s="103">
        <v>9.375E-2</v>
      </c>
      <c r="AB30" s="103">
        <v>9.5833333333333881E-3</v>
      </c>
      <c r="AC30" s="103">
        <v>3.2083333333333353E-2</v>
      </c>
      <c r="AD30" s="112">
        <v>3.125E-2</v>
      </c>
      <c r="AE30" s="111">
        <v>-1.6666666666667052E-3</v>
      </c>
      <c r="AF30" s="111">
        <v>-1.6666666666667052E-3</v>
      </c>
      <c r="AG30" s="92"/>
      <c r="AH30" s="92"/>
      <c r="AI30" s="101" t="s">
        <v>34</v>
      </c>
      <c r="AJ30" s="102">
        <v>96</v>
      </c>
      <c r="AK30" s="103">
        <v>0.25</v>
      </c>
      <c r="AL30" s="100">
        <f t="shared" si="3"/>
        <v>0</v>
      </c>
      <c r="AM30" s="100">
        <f t="shared" si="4"/>
        <v>8.3333333333333259E-2</v>
      </c>
      <c r="AN30" s="100">
        <f t="shared" si="5"/>
        <v>0</v>
      </c>
      <c r="AO30" s="100">
        <f t="shared" si="6"/>
        <v>0.57692307692307698</v>
      </c>
      <c r="AP30" s="100">
        <f t="shared" si="7"/>
        <v>0.26829268292682923</v>
      </c>
      <c r="AQ30" s="100">
        <f t="shared" si="8"/>
        <v>0.23076923076923078</v>
      </c>
      <c r="AR30" s="100">
        <f t="shared" si="9"/>
        <v>0.140625</v>
      </c>
      <c r="AS30" s="100">
        <f t="shared" si="10"/>
        <v>1.2602739726027471E-2</v>
      </c>
      <c r="AT30" s="100">
        <f t="shared" si="11"/>
        <v>4.1666666666666692E-2</v>
      </c>
      <c r="AU30" s="100">
        <f t="shared" si="12"/>
        <v>3.896103896103896E-2</v>
      </c>
      <c r="AV30" s="100">
        <f t="shared" si="13"/>
        <v>-2.000000000000046E-3</v>
      </c>
    </row>
    <row r="31" spans="2:48" ht="15.75">
      <c r="B31" s="101" t="s">
        <v>35</v>
      </c>
      <c r="C31" s="102">
        <v>116</v>
      </c>
      <c r="D31" s="103">
        <v>0.40517241379310343</v>
      </c>
      <c r="E31" s="103">
        <v>0.41379310344827586</v>
      </c>
      <c r="F31" s="103">
        <v>0.42241379310344829</v>
      </c>
      <c r="G31" s="103">
        <v>0.45689655172413796</v>
      </c>
      <c r="H31" s="103">
        <v>0.52586206896551724</v>
      </c>
      <c r="I31" s="103">
        <v>0.62068965517241381</v>
      </c>
      <c r="J31" s="103">
        <v>0.68103448275862066</v>
      </c>
      <c r="K31" s="103">
        <v>0.81896551724137934</v>
      </c>
      <c r="L31" s="103">
        <v>0.83</v>
      </c>
      <c r="M31" s="103">
        <v>0.87931034482758619</v>
      </c>
      <c r="N31" s="112">
        <v>0.87931034482758619</v>
      </c>
      <c r="O31" s="112">
        <v>0.8896551724137931</v>
      </c>
      <c r="P31" s="112">
        <v>0.9</v>
      </c>
      <c r="Q31" s="92"/>
      <c r="R31" s="101" t="s">
        <v>35</v>
      </c>
      <c r="S31" s="102">
        <v>116</v>
      </c>
      <c r="T31" s="103">
        <v>0.40517241379310343</v>
      </c>
      <c r="U31" s="103">
        <v>8.620689655172431E-3</v>
      </c>
      <c r="V31" s="103">
        <v>8.620689655172431E-3</v>
      </c>
      <c r="W31" s="103">
        <v>3.4482758620689669E-2</v>
      </c>
      <c r="X31" s="103">
        <v>6.8965517241379282E-2</v>
      </c>
      <c r="Y31" s="103">
        <v>9.4827586206896575E-2</v>
      </c>
      <c r="Z31" s="103">
        <v>6.0344827586206851E-2</v>
      </c>
      <c r="AA31" s="103">
        <v>0.13793103448275867</v>
      </c>
      <c r="AB31" s="103">
        <v>1.1034482758620623E-2</v>
      </c>
      <c r="AC31" s="103">
        <v>4.9310344827586228E-2</v>
      </c>
      <c r="AD31" s="112">
        <v>0</v>
      </c>
      <c r="AE31" s="111">
        <v>1.0344827586206917E-2</v>
      </c>
      <c r="AF31" s="111">
        <v>1.0344827586206917E-2</v>
      </c>
      <c r="AG31" s="92"/>
      <c r="AH31" s="92"/>
      <c r="AI31" s="101" t="s">
        <v>35</v>
      </c>
      <c r="AJ31" s="102">
        <v>116</v>
      </c>
      <c r="AK31" s="103">
        <v>0.40517241379310343</v>
      </c>
      <c r="AL31" s="100">
        <f t="shared" si="3"/>
        <v>2.1276595744680896E-2</v>
      </c>
      <c r="AM31" s="100">
        <f t="shared" si="4"/>
        <v>2.0833333333333374E-2</v>
      </c>
      <c r="AN31" s="100">
        <f t="shared" si="5"/>
        <v>8.1632653061224525E-2</v>
      </c>
      <c r="AO31" s="100">
        <f t="shared" si="6"/>
        <v>0.15094339622641503</v>
      </c>
      <c r="AP31" s="100">
        <f t="shared" si="7"/>
        <v>0.18032786885245905</v>
      </c>
      <c r="AQ31" s="100">
        <f t="shared" si="8"/>
        <v>9.722222222222214E-2</v>
      </c>
      <c r="AR31" s="100">
        <f t="shared" si="9"/>
        <v>0.20253164556962033</v>
      </c>
      <c r="AS31" s="100">
        <f t="shared" si="10"/>
        <v>1.3473684210526233E-2</v>
      </c>
      <c r="AT31" s="100">
        <f t="shared" si="11"/>
        <v>5.9410054009140033E-2</v>
      </c>
      <c r="AU31" s="100">
        <f t="shared" si="12"/>
        <v>0</v>
      </c>
      <c r="AV31" s="100">
        <f t="shared" si="13"/>
        <v>1.1764705882352965E-2</v>
      </c>
    </row>
    <row r="32" spans="2:48" ht="15.75">
      <c r="B32" s="101" t="s">
        <v>36</v>
      </c>
      <c r="C32" s="102">
        <v>61</v>
      </c>
      <c r="D32" s="103">
        <v>0.27868852459016391</v>
      </c>
      <c r="E32" s="103">
        <v>0.27868852459016391</v>
      </c>
      <c r="F32" s="103">
        <v>0.27868852459016391</v>
      </c>
      <c r="G32" s="103">
        <v>0.32786885245901637</v>
      </c>
      <c r="H32" s="103">
        <v>0.36065573770491804</v>
      </c>
      <c r="I32" s="103">
        <v>0.37704918032786883</v>
      </c>
      <c r="J32" s="103">
        <v>0.47540983606557374</v>
      </c>
      <c r="K32" s="103">
        <v>0.52459016393442626</v>
      </c>
      <c r="L32" s="103">
        <v>0.56999999999999995</v>
      </c>
      <c r="M32" s="103">
        <v>0.70491803278688525</v>
      </c>
      <c r="N32" s="112">
        <v>0.72131147540983609</v>
      </c>
      <c r="O32" s="112">
        <v>0.7306557377049181</v>
      </c>
      <c r="P32" s="112">
        <v>0.74</v>
      </c>
      <c r="Q32" s="92"/>
      <c r="R32" s="101" t="s">
        <v>36</v>
      </c>
      <c r="S32" s="102">
        <v>61</v>
      </c>
      <c r="T32" s="103">
        <v>0.27868852459016391</v>
      </c>
      <c r="U32" s="103">
        <v>0</v>
      </c>
      <c r="V32" s="103">
        <v>0</v>
      </c>
      <c r="W32" s="103">
        <v>4.9180327868852458E-2</v>
      </c>
      <c r="X32" s="103">
        <v>3.2786885245901676E-2</v>
      </c>
      <c r="Y32" s="103">
        <v>1.6393442622950782E-2</v>
      </c>
      <c r="Z32" s="103">
        <v>9.8360655737704916E-2</v>
      </c>
      <c r="AA32" s="103">
        <v>4.9180327868852514E-2</v>
      </c>
      <c r="AB32" s="103">
        <v>4.5409836065573694E-2</v>
      </c>
      <c r="AC32" s="103">
        <v>0.1349180327868853</v>
      </c>
      <c r="AD32" s="112">
        <v>1.6393442622950838E-2</v>
      </c>
      <c r="AE32" s="111">
        <v>9.3442622950820065E-3</v>
      </c>
      <c r="AF32" s="111">
        <v>9.3442622950818954E-3</v>
      </c>
      <c r="AG32" s="92"/>
      <c r="AH32" s="92"/>
      <c r="AI32" s="101" t="s">
        <v>36</v>
      </c>
      <c r="AJ32" s="102">
        <v>61</v>
      </c>
      <c r="AK32" s="103">
        <v>0.27868852459016391</v>
      </c>
      <c r="AL32" s="100">
        <f t="shared" si="3"/>
        <v>0</v>
      </c>
      <c r="AM32" s="100">
        <f t="shared" si="4"/>
        <v>0</v>
      </c>
      <c r="AN32" s="100">
        <f t="shared" si="5"/>
        <v>0.17647058823529413</v>
      </c>
      <c r="AO32" s="100">
        <f t="shared" si="6"/>
        <v>0.10000000000000012</v>
      </c>
      <c r="AP32" s="100">
        <f t="shared" si="7"/>
        <v>4.5454545454545352E-2</v>
      </c>
      <c r="AQ32" s="100">
        <f t="shared" si="8"/>
        <v>0.2608695652173913</v>
      </c>
      <c r="AR32" s="100">
        <f t="shared" si="9"/>
        <v>0.10344827586206909</v>
      </c>
      <c r="AS32" s="100">
        <f t="shared" si="10"/>
        <v>8.6562499999999848E-2</v>
      </c>
      <c r="AT32" s="100">
        <f t="shared" si="11"/>
        <v>0.23669830313488652</v>
      </c>
      <c r="AU32" s="100">
        <f t="shared" si="12"/>
        <v>2.3255813953488396E-2</v>
      </c>
      <c r="AV32" s="100">
        <f t="shared" si="13"/>
        <v>1.2954545454545508E-2</v>
      </c>
    </row>
    <row r="33" spans="2:48" ht="15.75">
      <c r="B33" s="101" t="s">
        <v>37</v>
      </c>
      <c r="C33" s="102">
        <v>88</v>
      </c>
      <c r="D33" s="103">
        <v>0.40909090909090912</v>
      </c>
      <c r="E33" s="103">
        <v>0.43181818181818182</v>
      </c>
      <c r="F33" s="103">
        <v>0.43181818181818182</v>
      </c>
      <c r="G33" s="103">
        <v>0.44318181818181818</v>
      </c>
      <c r="H33" s="103">
        <v>0.48863636363636365</v>
      </c>
      <c r="I33" s="103">
        <v>0.56818181818181823</v>
      </c>
      <c r="J33" s="103">
        <v>0.60227272727272729</v>
      </c>
      <c r="K33" s="103">
        <v>0.75</v>
      </c>
      <c r="L33" s="103">
        <v>0.78</v>
      </c>
      <c r="M33" s="103">
        <v>0.78</v>
      </c>
      <c r="N33" s="112">
        <v>0.78409090909090906</v>
      </c>
      <c r="O33" s="112">
        <v>0.7920454545454545</v>
      </c>
      <c r="P33" s="112">
        <v>0.8</v>
      </c>
      <c r="Q33" s="92"/>
      <c r="R33" s="101" t="s">
        <v>37</v>
      </c>
      <c r="S33" s="102">
        <v>88</v>
      </c>
      <c r="T33" s="103">
        <v>0.40909090909090912</v>
      </c>
      <c r="U33" s="103">
        <v>2.2727272727272707E-2</v>
      </c>
      <c r="V33" s="103">
        <v>0</v>
      </c>
      <c r="W33" s="103">
        <v>1.1363636363636354E-2</v>
      </c>
      <c r="X33" s="103">
        <v>4.545454545454547E-2</v>
      </c>
      <c r="Y33" s="103">
        <v>7.9545454545454586E-2</v>
      </c>
      <c r="Z33" s="103">
        <v>3.4090909090909061E-2</v>
      </c>
      <c r="AA33" s="103">
        <v>0.14772727272727271</v>
      </c>
      <c r="AB33" s="103">
        <v>3.0000000000000027E-2</v>
      </c>
      <c r="AC33" s="103">
        <v>0</v>
      </c>
      <c r="AD33" s="112">
        <v>4.090909090909034E-3</v>
      </c>
      <c r="AE33" s="111">
        <v>7.9545454545454364E-3</v>
      </c>
      <c r="AF33" s="111">
        <v>7.9545454545455474E-3</v>
      </c>
      <c r="AG33" s="92"/>
      <c r="AH33" s="92"/>
      <c r="AI33" s="101" t="s">
        <v>37</v>
      </c>
      <c r="AJ33" s="102">
        <v>88</v>
      </c>
      <c r="AK33" s="103">
        <v>0.40909090909090912</v>
      </c>
      <c r="AL33" s="100">
        <f t="shared" si="3"/>
        <v>5.5555555555555504E-2</v>
      </c>
      <c r="AM33" s="100">
        <f t="shared" si="4"/>
        <v>0</v>
      </c>
      <c r="AN33" s="100">
        <f t="shared" si="5"/>
        <v>2.6315789473684188E-2</v>
      </c>
      <c r="AO33" s="100">
        <f t="shared" si="6"/>
        <v>0.1025641025641026</v>
      </c>
      <c r="AP33" s="100">
        <f t="shared" si="7"/>
        <v>0.16279069767441867</v>
      </c>
      <c r="AQ33" s="100">
        <f t="shared" si="8"/>
        <v>5.9999999999999942E-2</v>
      </c>
      <c r="AR33" s="100">
        <f t="shared" si="9"/>
        <v>0.24528301886792447</v>
      </c>
      <c r="AS33" s="100">
        <f t="shared" si="10"/>
        <v>4.0000000000000036E-2</v>
      </c>
      <c r="AT33" s="100">
        <f t="shared" si="11"/>
        <v>0</v>
      </c>
      <c r="AU33" s="100">
        <f t="shared" si="12"/>
        <v>5.2447552447551712E-3</v>
      </c>
      <c r="AV33" s="100">
        <f t="shared" si="13"/>
        <v>1.0144927536231861E-2</v>
      </c>
    </row>
    <row r="34" spans="2:48" ht="15.75">
      <c r="B34" s="101" t="s">
        <v>38</v>
      </c>
      <c r="C34" s="102">
        <v>35</v>
      </c>
      <c r="D34" s="103">
        <v>0.17142857142857143</v>
      </c>
      <c r="E34" s="103">
        <v>0.17142857142857143</v>
      </c>
      <c r="F34" s="103">
        <v>0.22857142857142856</v>
      </c>
      <c r="G34" s="103">
        <v>0.22857142857142856</v>
      </c>
      <c r="H34" s="103">
        <v>0.22857142857142856</v>
      </c>
      <c r="I34" s="103">
        <v>0.2857142857142857</v>
      </c>
      <c r="J34" s="103">
        <v>0.48571428571428571</v>
      </c>
      <c r="K34" s="103">
        <v>0.51428571428571423</v>
      </c>
      <c r="L34" s="103">
        <v>0.54</v>
      </c>
      <c r="M34" s="103">
        <v>0.5714285714285714</v>
      </c>
      <c r="N34" s="112">
        <v>0.5714285714285714</v>
      </c>
      <c r="O34" s="112">
        <v>0.60071428571428576</v>
      </c>
      <c r="P34" s="112">
        <v>0.63</v>
      </c>
      <c r="Q34" s="92"/>
      <c r="R34" s="101" t="s">
        <v>38</v>
      </c>
      <c r="S34" s="102">
        <v>35</v>
      </c>
      <c r="T34" s="103">
        <v>0.17142857142857143</v>
      </c>
      <c r="U34" s="103">
        <v>0</v>
      </c>
      <c r="V34" s="103">
        <v>5.7142857142857134E-2</v>
      </c>
      <c r="W34" s="103">
        <v>0</v>
      </c>
      <c r="X34" s="103">
        <v>0</v>
      </c>
      <c r="Y34" s="103">
        <v>5.7142857142857134E-2</v>
      </c>
      <c r="Z34" s="103">
        <v>0.2</v>
      </c>
      <c r="AA34" s="103">
        <v>2.8571428571428525E-2</v>
      </c>
      <c r="AB34" s="103">
        <v>2.5714285714285801E-2</v>
      </c>
      <c r="AC34" s="103">
        <v>3.1428571428571361E-2</v>
      </c>
      <c r="AD34" s="112">
        <v>0</v>
      </c>
      <c r="AE34" s="111">
        <v>2.9285714285714359E-2</v>
      </c>
      <c r="AF34" s="111">
        <v>2.9285714285714248E-2</v>
      </c>
      <c r="AG34" s="92"/>
      <c r="AH34" s="92"/>
      <c r="AI34" s="101" t="s">
        <v>38</v>
      </c>
      <c r="AJ34" s="102">
        <v>35</v>
      </c>
      <c r="AK34" s="103">
        <v>0.17142857142857143</v>
      </c>
      <c r="AL34" s="100">
        <f t="shared" si="3"/>
        <v>0</v>
      </c>
      <c r="AM34" s="100">
        <f t="shared" si="4"/>
        <v>0.33333333333333326</v>
      </c>
      <c r="AN34" s="100">
        <f t="shared" si="5"/>
        <v>0</v>
      </c>
      <c r="AO34" s="100">
        <f t="shared" si="6"/>
        <v>0</v>
      </c>
      <c r="AP34" s="100">
        <f t="shared" si="7"/>
        <v>0.24999999999999997</v>
      </c>
      <c r="AQ34" s="100">
        <f t="shared" si="8"/>
        <v>0.70000000000000007</v>
      </c>
      <c r="AR34" s="100">
        <f t="shared" si="9"/>
        <v>5.8823529411764615E-2</v>
      </c>
      <c r="AS34" s="100">
        <f t="shared" si="10"/>
        <v>5.0000000000000169E-2</v>
      </c>
      <c r="AT34" s="100">
        <f t="shared" si="11"/>
        <v>5.8201058201058073E-2</v>
      </c>
      <c r="AU34" s="100">
        <f t="shared" si="12"/>
        <v>0</v>
      </c>
      <c r="AV34" s="100">
        <f t="shared" si="13"/>
        <v>5.1250000000000129E-2</v>
      </c>
    </row>
    <row r="35" spans="2:48" ht="15.75">
      <c r="B35" s="101" t="s">
        <v>39</v>
      </c>
      <c r="C35" s="102">
        <v>26</v>
      </c>
      <c r="D35" s="103">
        <v>7.6923076923076927E-2</v>
      </c>
      <c r="E35" s="103">
        <v>7.6923076923076927E-2</v>
      </c>
      <c r="F35" s="103">
        <v>0.11538461538461539</v>
      </c>
      <c r="G35" s="103">
        <v>0.11538461538461539</v>
      </c>
      <c r="H35" s="103">
        <v>0.23076923076923078</v>
      </c>
      <c r="I35" s="103">
        <v>0.30769230769230771</v>
      </c>
      <c r="J35" s="103">
        <v>0.46153846153846156</v>
      </c>
      <c r="K35" s="103">
        <v>0.57692307692307687</v>
      </c>
      <c r="L35" s="103">
        <v>0.62</v>
      </c>
      <c r="M35" s="103">
        <v>0.73076923076923073</v>
      </c>
      <c r="N35" s="112">
        <v>0.73076923076923073</v>
      </c>
      <c r="O35" s="112">
        <v>0.79038461538461535</v>
      </c>
      <c r="P35" s="112">
        <v>0.85</v>
      </c>
      <c r="Q35" s="92"/>
      <c r="R35" s="101" t="s">
        <v>39</v>
      </c>
      <c r="S35" s="102">
        <v>26</v>
      </c>
      <c r="T35" s="103">
        <v>7.6923076923076927E-2</v>
      </c>
      <c r="U35" s="103">
        <v>0</v>
      </c>
      <c r="V35" s="103">
        <v>3.8461538461538464E-2</v>
      </c>
      <c r="W35" s="103">
        <v>0</v>
      </c>
      <c r="X35" s="103">
        <v>0.11538461538461539</v>
      </c>
      <c r="Y35" s="103">
        <v>7.6923076923076927E-2</v>
      </c>
      <c r="Z35" s="103">
        <v>0.15384615384615385</v>
      </c>
      <c r="AA35" s="103">
        <v>0.11538461538461531</v>
      </c>
      <c r="AB35" s="103">
        <v>4.3076923076923124E-2</v>
      </c>
      <c r="AC35" s="103">
        <v>0.11076923076923073</v>
      </c>
      <c r="AD35" s="112">
        <v>0</v>
      </c>
      <c r="AE35" s="111">
        <v>5.9615384615384626E-2</v>
      </c>
      <c r="AF35" s="111">
        <v>5.9615384615384626E-2</v>
      </c>
      <c r="AG35" s="92"/>
      <c r="AH35" s="92"/>
      <c r="AI35" s="101" t="s">
        <v>39</v>
      </c>
      <c r="AJ35" s="102">
        <v>26</v>
      </c>
      <c r="AK35" s="103">
        <v>7.6923076923076927E-2</v>
      </c>
      <c r="AL35" s="100">
        <f t="shared" si="3"/>
        <v>0</v>
      </c>
      <c r="AM35" s="100">
        <f t="shared" si="4"/>
        <v>0.5</v>
      </c>
      <c r="AN35" s="100">
        <f t="shared" si="5"/>
        <v>0</v>
      </c>
      <c r="AO35" s="100">
        <f t="shared" si="6"/>
        <v>1</v>
      </c>
      <c r="AP35" s="100">
        <f t="shared" si="7"/>
        <v>0.33333333333333331</v>
      </c>
      <c r="AQ35" s="100">
        <f t="shared" si="8"/>
        <v>0.5</v>
      </c>
      <c r="AR35" s="100">
        <f t="shared" si="9"/>
        <v>0.24999999999999983</v>
      </c>
      <c r="AS35" s="100">
        <f t="shared" si="10"/>
        <v>7.4666666666666756E-2</v>
      </c>
      <c r="AT35" s="100">
        <f t="shared" si="11"/>
        <v>0.1786600496277915</v>
      </c>
      <c r="AU35" s="100">
        <f t="shared" si="12"/>
        <v>0</v>
      </c>
      <c r="AV35" s="100">
        <f t="shared" si="13"/>
        <v>8.157894736842107E-2</v>
      </c>
    </row>
    <row r="36" spans="2:48" ht="15.75">
      <c r="B36" s="101" t="s">
        <v>40</v>
      </c>
      <c r="C36" s="102">
        <v>66</v>
      </c>
      <c r="D36" s="103">
        <v>0.37878787878787878</v>
      </c>
      <c r="E36" s="103">
        <v>0.43939393939393939</v>
      </c>
      <c r="F36" s="103">
        <v>0.48484848484848486</v>
      </c>
      <c r="G36" s="103">
        <v>0.5</v>
      </c>
      <c r="H36" s="103">
        <v>0.62121212121212122</v>
      </c>
      <c r="I36" s="103">
        <v>0.66666666666666663</v>
      </c>
      <c r="J36" s="103">
        <v>0.78787878787878785</v>
      </c>
      <c r="K36" s="103">
        <v>0.86363636363636365</v>
      </c>
      <c r="L36" s="103">
        <v>0.86</v>
      </c>
      <c r="M36" s="103">
        <v>0.86</v>
      </c>
      <c r="N36" s="112">
        <v>0.86363636363636365</v>
      </c>
      <c r="O36" s="112">
        <v>0.87181818181818183</v>
      </c>
      <c r="P36" s="112">
        <v>0.88</v>
      </c>
      <c r="Q36" s="92"/>
      <c r="R36" s="101" t="s">
        <v>40</v>
      </c>
      <c r="S36" s="102">
        <v>66</v>
      </c>
      <c r="T36" s="103">
        <v>0.37878787878787878</v>
      </c>
      <c r="U36" s="103">
        <v>6.0606060606060608E-2</v>
      </c>
      <c r="V36" s="103">
        <v>4.545454545454547E-2</v>
      </c>
      <c r="W36" s="103">
        <v>1.5151515151515138E-2</v>
      </c>
      <c r="X36" s="103">
        <v>0.12121212121212122</v>
      </c>
      <c r="Y36" s="103">
        <v>4.5454545454545414E-2</v>
      </c>
      <c r="Z36" s="103">
        <v>0.12121212121212122</v>
      </c>
      <c r="AA36" s="103">
        <v>7.5757575757575801E-2</v>
      </c>
      <c r="AB36" s="103">
        <v>-3.6363636363636598E-3</v>
      </c>
      <c r="AC36" s="103">
        <v>0</v>
      </c>
      <c r="AD36" s="112">
        <v>3.6363636363636598E-3</v>
      </c>
      <c r="AE36" s="111">
        <v>8.181818181818179E-3</v>
      </c>
      <c r="AF36" s="111">
        <v>8.181818181818179E-3</v>
      </c>
      <c r="AG36" s="92"/>
      <c r="AH36" s="92"/>
      <c r="AI36" s="101" t="s">
        <v>40</v>
      </c>
      <c r="AJ36" s="102">
        <v>66</v>
      </c>
      <c r="AK36" s="103">
        <v>0.37878787878787878</v>
      </c>
      <c r="AL36" s="100">
        <f t="shared" si="3"/>
        <v>0.16</v>
      </c>
      <c r="AM36" s="100">
        <f t="shared" si="4"/>
        <v>0.10344827586206901</v>
      </c>
      <c r="AN36" s="100">
        <f t="shared" si="5"/>
        <v>3.1249999999999972E-2</v>
      </c>
      <c r="AO36" s="100">
        <f t="shared" si="6"/>
        <v>0.24242424242424243</v>
      </c>
      <c r="AP36" s="100">
        <f t="shared" si="7"/>
        <v>7.3170731707317013E-2</v>
      </c>
      <c r="AQ36" s="100">
        <f t="shared" si="8"/>
        <v>0.18181818181818182</v>
      </c>
      <c r="AR36" s="100">
        <f t="shared" si="9"/>
        <v>9.6153846153846215E-2</v>
      </c>
      <c r="AS36" s="100">
        <f t="shared" si="10"/>
        <v>-4.2105263157895005E-3</v>
      </c>
      <c r="AT36" s="100">
        <f t="shared" si="11"/>
        <v>0</v>
      </c>
      <c r="AU36" s="100">
        <f t="shared" si="12"/>
        <v>4.2283298097251856E-3</v>
      </c>
      <c r="AV36" s="100">
        <f t="shared" si="13"/>
        <v>9.473684210526313E-3</v>
      </c>
    </row>
    <row r="37" spans="2:48" ht="15.75">
      <c r="B37" s="101" t="s">
        <v>41</v>
      </c>
      <c r="C37" s="102">
        <v>42</v>
      </c>
      <c r="D37" s="103">
        <v>0.38095238095238093</v>
      </c>
      <c r="E37" s="103">
        <v>0.38095238095238093</v>
      </c>
      <c r="F37" s="103">
        <v>0.42857142857142855</v>
      </c>
      <c r="G37" s="103">
        <v>0.45238095238095238</v>
      </c>
      <c r="H37" s="103">
        <v>0.47619047619047616</v>
      </c>
      <c r="I37" s="103">
        <v>0.47619047619047616</v>
      </c>
      <c r="J37" s="103">
        <v>0.5</v>
      </c>
      <c r="K37" s="103">
        <v>0.7857142857142857</v>
      </c>
      <c r="L37" s="103">
        <v>0.79</v>
      </c>
      <c r="M37" s="103">
        <v>0.7857142857142857</v>
      </c>
      <c r="N37" s="112">
        <v>0.80952380952380953</v>
      </c>
      <c r="O37" s="112">
        <v>0.83476190476190482</v>
      </c>
      <c r="P37" s="112">
        <v>0.86</v>
      </c>
      <c r="Q37" s="92"/>
      <c r="R37" s="101" t="s">
        <v>41</v>
      </c>
      <c r="S37" s="102">
        <v>42</v>
      </c>
      <c r="T37" s="103">
        <v>0.38095238095238093</v>
      </c>
      <c r="U37" s="103">
        <v>0</v>
      </c>
      <c r="V37" s="103">
        <v>4.7619047619047616E-2</v>
      </c>
      <c r="W37" s="103">
        <v>2.3809523809523836E-2</v>
      </c>
      <c r="X37" s="103">
        <v>2.380952380952378E-2</v>
      </c>
      <c r="Y37" s="103">
        <v>0</v>
      </c>
      <c r="Z37" s="103">
        <v>2.3809523809523836E-2</v>
      </c>
      <c r="AA37" s="103">
        <v>0.2857142857142857</v>
      </c>
      <c r="AB37" s="103">
        <v>4.2857142857143371E-3</v>
      </c>
      <c r="AC37" s="103">
        <v>-4.2857142857143371E-3</v>
      </c>
      <c r="AD37" s="112">
        <v>2.3809523809523836E-2</v>
      </c>
      <c r="AE37" s="111">
        <v>2.5238095238095282E-2</v>
      </c>
      <c r="AF37" s="111">
        <v>2.5238095238095171E-2</v>
      </c>
      <c r="AG37" s="92"/>
      <c r="AH37" s="92"/>
      <c r="AI37" s="101" t="s">
        <v>41</v>
      </c>
      <c r="AJ37" s="102">
        <v>42</v>
      </c>
      <c r="AK37" s="103">
        <v>0.38095238095238093</v>
      </c>
      <c r="AL37" s="100">
        <f t="shared" si="3"/>
        <v>0</v>
      </c>
      <c r="AM37" s="100">
        <f t="shared" si="4"/>
        <v>0.125</v>
      </c>
      <c r="AN37" s="100">
        <f t="shared" si="5"/>
        <v>5.5555555555555622E-2</v>
      </c>
      <c r="AO37" s="100">
        <f t="shared" si="6"/>
        <v>5.2631578947368356E-2</v>
      </c>
      <c r="AP37" s="100">
        <f t="shared" si="7"/>
        <v>0</v>
      </c>
      <c r="AQ37" s="100">
        <f t="shared" si="8"/>
        <v>5.0000000000000058E-2</v>
      </c>
      <c r="AR37" s="100">
        <f t="shared" si="9"/>
        <v>0.5714285714285714</v>
      </c>
      <c r="AS37" s="100">
        <f t="shared" si="10"/>
        <v>5.45454545454552E-3</v>
      </c>
      <c r="AT37" s="100">
        <f t="shared" si="11"/>
        <v>-5.4249547920434647E-3</v>
      </c>
      <c r="AU37" s="100">
        <f t="shared" si="12"/>
        <v>3.0303030303030339E-2</v>
      </c>
      <c r="AV37" s="100">
        <f t="shared" si="13"/>
        <v>3.1176470588235347E-2</v>
      </c>
    </row>
    <row r="38" spans="2:48" ht="15.75">
      <c r="B38" s="101" t="s">
        <v>42</v>
      </c>
      <c r="C38" s="102">
        <v>189</v>
      </c>
      <c r="D38" s="103">
        <v>0.39153439153439151</v>
      </c>
      <c r="E38" s="103">
        <v>0.455026455026455</v>
      </c>
      <c r="F38" s="103">
        <v>0.49206349206349204</v>
      </c>
      <c r="G38" s="103">
        <v>0.51851851851851849</v>
      </c>
      <c r="H38" s="103">
        <v>0.56084656084656082</v>
      </c>
      <c r="I38" s="103">
        <v>0.66137566137566139</v>
      </c>
      <c r="J38" s="103">
        <v>0.75661375661375663</v>
      </c>
      <c r="K38" s="103">
        <v>0.79894179894179895</v>
      </c>
      <c r="L38" s="103">
        <v>0.81</v>
      </c>
      <c r="M38" s="103">
        <v>0.8306878306878307</v>
      </c>
      <c r="N38" s="112">
        <v>0.8306878306878307</v>
      </c>
      <c r="O38" s="112">
        <v>0.83534391534391528</v>
      </c>
      <c r="P38" s="112">
        <v>0.84</v>
      </c>
      <c r="Q38" s="92"/>
      <c r="R38" s="101" t="s">
        <v>42</v>
      </c>
      <c r="S38" s="102">
        <v>189</v>
      </c>
      <c r="T38" s="103">
        <v>0.39153439153439151</v>
      </c>
      <c r="U38" s="103">
        <v>6.3492063492063489E-2</v>
      </c>
      <c r="V38" s="103">
        <v>3.7037037037037035E-2</v>
      </c>
      <c r="W38" s="103">
        <v>2.6455026455026454E-2</v>
      </c>
      <c r="X38" s="103">
        <v>4.2328042328042326E-2</v>
      </c>
      <c r="Y38" s="103">
        <v>0.10052910052910058</v>
      </c>
      <c r="Z38" s="103">
        <v>9.5238095238095233E-2</v>
      </c>
      <c r="AA38" s="103">
        <v>4.2328042328042326E-2</v>
      </c>
      <c r="AB38" s="103">
        <v>1.10582010582011E-2</v>
      </c>
      <c r="AC38" s="103">
        <v>2.0687830687830644E-2</v>
      </c>
      <c r="AD38" s="112">
        <v>0</v>
      </c>
      <c r="AE38" s="111">
        <v>4.6560846560845803E-3</v>
      </c>
      <c r="AF38" s="111">
        <v>4.6560846560846914E-3</v>
      </c>
      <c r="AG38" s="92"/>
      <c r="AH38" s="92"/>
      <c r="AI38" s="101" t="s">
        <v>42</v>
      </c>
      <c r="AJ38" s="102">
        <v>189</v>
      </c>
      <c r="AK38" s="103">
        <v>0.39153439153439151</v>
      </c>
      <c r="AL38" s="100">
        <f t="shared" si="3"/>
        <v>0.16216216216216217</v>
      </c>
      <c r="AM38" s="100">
        <f t="shared" si="4"/>
        <v>8.1395348837209308E-2</v>
      </c>
      <c r="AN38" s="100">
        <f t="shared" si="5"/>
        <v>5.3763440860215055E-2</v>
      </c>
      <c r="AO38" s="100">
        <f t="shared" si="6"/>
        <v>8.1632653061224483E-2</v>
      </c>
      <c r="AP38" s="100">
        <f t="shared" si="7"/>
        <v>0.17924528301886802</v>
      </c>
      <c r="AQ38" s="100">
        <f t="shared" si="8"/>
        <v>0.14399999999999999</v>
      </c>
      <c r="AR38" s="100">
        <f t="shared" si="9"/>
        <v>5.5944055944055937E-2</v>
      </c>
      <c r="AS38" s="100">
        <f t="shared" si="10"/>
        <v>1.3841059602649058E-2</v>
      </c>
      <c r="AT38" s="100">
        <f t="shared" si="11"/>
        <v>2.5540531713371162E-2</v>
      </c>
      <c r="AU38" s="100">
        <f t="shared" si="12"/>
        <v>0</v>
      </c>
      <c r="AV38" s="100">
        <f t="shared" si="13"/>
        <v>5.6050955414011826E-3</v>
      </c>
    </row>
    <row r="39" spans="2:48" ht="15.75">
      <c r="B39" s="101" t="s">
        <v>43</v>
      </c>
      <c r="C39" s="102">
        <v>112</v>
      </c>
      <c r="D39" s="103">
        <v>0.25892857142857145</v>
      </c>
      <c r="E39" s="103">
        <v>0.26785714285714285</v>
      </c>
      <c r="F39" s="103">
        <v>0.2767857142857143</v>
      </c>
      <c r="G39" s="103">
        <v>0.29464285714285715</v>
      </c>
      <c r="H39" s="103">
        <v>0.33035714285714285</v>
      </c>
      <c r="I39" s="103">
        <v>0.41964285714285715</v>
      </c>
      <c r="J39" s="103">
        <v>0.4642857142857143</v>
      </c>
      <c r="K39" s="103">
        <v>0.5267857142857143</v>
      </c>
      <c r="L39" s="103">
        <v>0.6</v>
      </c>
      <c r="M39" s="103">
        <v>0.6428571428571429</v>
      </c>
      <c r="N39" s="112">
        <v>0.6517857142857143</v>
      </c>
      <c r="O39" s="112">
        <v>0.67589285714285707</v>
      </c>
      <c r="P39" s="112">
        <v>0.7</v>
      </c>
      <c r="Q39" s="92"/>
      <c r="R39" s="101" t="s">
        <v>43</v>
      </c>
      <c r="S39" s="102">
        <v>112</v>
      </c>
      <c r="T39" s="103">
        <v>0.25892857142857145</v>
      </c>
      <c r="U39" s="103">
        <v>8.9285714285713969E-3</v>
      </c>
      <c r="V39" s="103">
        <v>8.9285714285714524E-3</v>
      </c>
      <c r="W39" s="103">
        <v>1.7857142857142849E-2</v>
      </c>
      <c r="X39" s="103">
        <v>3.5714285714285698E-2</v>
      </c>
      <c r="Y39" s="103">
        <v>8.9285714285714302E-2</v>
      </c>
      <c r="Z39" s="103">
        <v>4.4642857142857151E-2</v>
      </c>
      <c r="AA39" s="103">
        <v>6.25E-2</v>
      </c>
      <c r="AB39" s="103">
        <v>7.3214285714285676E-2</v>
      </c>
      <c r="AC39" s="103">
        <v>4.2857142857142927E-2</v>
      </c>
      <c r="AD39" s="112">
        <v>8.9285714285713969E-3</v>
      </c>
      <c r="AE39" s="111">
        <v>2.4107142857142771E-2</v>
      </c>
      <c r="AF39" s="111">
        <v>2.4107142857142883E-2</v>
      </c>
      <c r="AG39" s="92"/>
      <c r="AH39" s="92"/>
      <c r="AI39" s="101" t="s">
        <v>43</v>
      </c>
      <c r="AJ39" s="102">
        <v>112</v>
      </c>
      <c r="AK39" s="103">
        <v>0.25892857142857145</v>
      </c>
      <c r="AL39" s="100">
        <f t="shared" si="3"/>
        <v>3.448275862068953E-2</v>
      </c>
      <c r="AM39" s="100">
        <f t="shared" si="4"/>
        <v>3.3333333333333423E-2</v>
      </c>
      <c r="AN39" s="100">
        <f t="shared" si="5"/>
        <v>6.4516129032258035E-2</v>
      </c>
      <c r="AO39" s="100">
        <f t="shared" si="6"/>
        <v>0.12121212121212116</v>
      </c>
      <c r="AP39" s="100">
        <f t="shared" si="7"/>
        <v>0.27027027027027034</v>
      </c>
      <c r="AQ39" s="100">
        <f t="shared" si="8"/>
        <v>0.10638297872340427</v>
      </c>
      <c r="AR39" s="100">
        <f t="shared" si="9"/>
        <v>0.13461538461538461</v>
      </c>
      <c r="AS39" s="100">
        <f t="shared" si="10"/>
        <v>0.13898305084745755</v>
      </c>
      <c r="AT39" s="100">
        <f t="shared" si="11"/>
        <v>7.142857142857155E-2</v>
      </c>
      <c r="AU39" s="100">
        <f t="shared" si="12"/>
        <v>1.3888888888888838E-2</v>
      </c>
      <c r="AV39" s="100">
        <f t="shared" si="13"/>
        <v>3.6986301369862883E-2</v>
      </c>
    </row>
    <row r="40" spans="2:48" ht="15.75">
      <c r="B40" s="101" t="s">
        <v>44</v>
      </c>
      <c r="C40" s="102">
        <v>44</v>
      </c>
      <c r="D40" s="103">
        <v>0.11363636363636363</v>
      </c>
      <c r="E40" s="103">
        <v>0.18181818181818182</v>
      </c>
      <c r="F40" s="103">
        <v>0.20454545454545456</v>
      </c>
      <c r="G40" s="103">
        <v>0.20454545454545456</v>
      </c>
      <c r="H40" s="103">
        <v>0.22727272727272727</v>
      </c>
      <c r="I40" s="103">
        <v>0.25</v>
      </c>
      <c r="J40" s="103">
        <v>0.27272727272727271</v>
      </c>
      <c r="K40" s="103">
        <v>0.34090909090909088</v>
      </c>
      <c r="L40" s="103">
        <v>0.34</v>
      </c>
      <c r="M40" s="103">
        <v>0.45454545454545453</v>
      </c>
      <c r="N40" s="112">
        <v>0.5</v>
      </c>
      <c r="O40" s="112">
        <v>0.55499999999999994</v>
      </c>
      <c r="P40" s="112">
        <v>0.61</v>
      </c>
      <c r="Q40" s="92"/>
      <c r="R40" s="101" t="s">
        <v>44</v>
      </c>
      <c r="S40" s="102">
        <v>44</v>
      </c>
      <c r="T40" s="103">
        <v>0.11363636363636363</v>
      </c>
      <c r="U40" s="103">
        <v>6.8181818181818191E-2</v>
      </c>
      <c r="V40" s="103">
        <v>2.2727272727272735E-2</v>
      </c>
      <c r="W40" s="103">
        <v>0</v>
      </c>
      <c r="X40" s="103">
        <v>2.2727272727272707E-2</v>
      </c>
      <c r="Y40" s="103">
        <v>2.2727272727272735E-2</v>
      </c>
      <c r="Z40" s="103">
        <v>2.2727272727272707E-2</v>
      </c>
      <c r="AA40" s="103">
        <v>6.8181818181818177E-2</v>
      </c>
      <c r="AB40" s="103">
        <v>-9.0909090909085943E-4</v>
      </c>
      <c r="AC40" s="103">
        <v>0.11454545454545451</v>
      </c>
      <c r="AD40" s="112">
        <v>4.545454545454547E-2</v>
      </c>
      <c r="AE40" s="111">
        <v>5.4999999999999938E-2</v>
      </c>
      <c r="AF40" s="111">
        <v>5.5000000000000049E-2</v>
      </c>
      <c r="AG40" s="92"/>
      <c r="AH40" s="92"/>
      <c r="AI40" s="101" t="s">
        <v>44</v>
      </c>
      <c r="AJ40" s="102">
        <v>44</v>
      </c>
      <c r="AK40" s="103">
        <v>0.11363636363636363</v>
      </c>
      <c r="AL40" s="100">
        <f t="shared" si="3"/>
        <v>0.60000000000000009</v>
      </c>
      <c r="AM40" s="100">
        <f t="shared" si="4"/>
        <v>0.12500000000000003</v>
      </c>
      <c r="AN40" s="100">
        <f t="shared" si="5"/>
        <v>0</v>
      </c>
      <c r="AO40" s="100">
        <f t="shared" si="6"/>
        <v>0.11111111111111101</v>
      </c>
      <c r="AP40" s="100">
        <f t="shared" si="7"/>
        <v>0.10000000000000003</v>
      </c>
      <c r="AQ40" s="100">
        <f t="shared" si="8"/>
        <v>9.0909090909090828E-2</v>
      </c>
      <c r="AR40" s="100">
        <f t="shared" si="9"/>
        <v>0.25</v>
      </c>
      <c r="AS40" s="100">
        <f t="shared" si="10"/>
        <v>-2.6666666666665213E-3</v>
      </c>
      <c r="AT40" s="100">
        <f t="shared" si="11"/>
        <v>0.33689839572192498</v>
      </c>
      <c r="AU40" s="100">
        <f t="shared" si="12"/>
        <v>0.10000000000000003</v>
      </c>
      <c r="AV40" s="100">
        <f t="shared" si="13"/>
        <v>0.10999999999999988</v>
      </c>
    </row>
    <row r="41" spans="2:48" ht="15.75">
      <c r="B41" s="101" t="s">
        <v>45</v>
      </c>
      <c r="C41" s="102">
        <v>177</v>
      </c>
      <c r="D41" s="103">
        <v>0.42937853107344631</v>
      </c>
      <c r="E41" s="103">
        <v>0.43502824858757061</v>
      </c>
      <c r="F41" s="103">
        <v>0.47457627118644069</v>
      </c>
      <c r="G41" s="103">
        <v>0.50847457627118642</v>
      </c>
      <c r="H41" s="103">
        <v>0.5423728813559322</v>
      </c>
      <c r="I41" s="103">
        <v>0.61016949152542377</v>
      </c>
      <c r="J41" s="103">
        <v>0.69491525423728817</v>
      </c>
      <c r="K41" s="103">
        <v>0.79096045197740117</v>
      </c>
      <c r="L41" s="103">
        <v>0.81</v>
      </c>
      <c r="M41" s="103">
        <v>0.81355932203389836</v>
      </c>
      <c r="N41" s="112">
        <v>0.84745762711864403</v>
      </c>
      <c r="O41" s="112">
        <v>0.85372881355932195</v>
      </c>
      <c r="P41" s="112">
        <v>0.86</v>
      </c>
      <c r="Q41" s="92"/>
      <c r="R41" s="101" t="s">
        <v>45</v>
      </c>
      <c r="S41" s="102">
        <v>177</v>
      </c>
      <c r="T41" s="103">
        <v>0.42937853107344631</v>
      </c>
      <c r="U41" s="103">
        <v>5.6497175141242972E-3</v>
      </c>
      <c r="V41" s="103">
        <v>3.9548022598870081E-2</v>
      </c>
      <c r="W41" s="103">
        <v>3.3898305084745728E-2</v>
      </c>
      <c r="X41" s="103">
        <v>3.3898305084745783E-2</v>
      </c>
      <c r="Y41" s="103">
        <v>6.7796610169491567E-2</v>
      </c>
      <c r="Z41" s="103">
        <v>8.4745762711864403E-2</v>
      </c>
      <c r="AA41" s="103">
        <v>9.6045197740112997E-2</v>
      </c>
      <c r="AB41" s="103">
        <v>1.9039548022598884E-2</v>
      </c>
      <c r="AC41" s="103">
        <v>3.5593220338983045E-3</v>
      </c>
      <c r="AD41" s="112">
        <v>3.3898305084745672E-2</v>
      </c>
      <c r="AE41" s="111">
        <v>6.2711864406779227E-3</v>
      </c>
      <c r="AF41" s="111">
        <v>6.2711864406780338E-3</v>
      </c>
      <c r="AG41" s="92"/>
      <c r="AH41" s="92"/>
      <c r="AI41" s="101" t="s">
        <v>45</v>
      </c>
      <c r="AJ41" s="102">
        <v>177</v>
      </c>
      <c r="AK41" s="103">
        <v>0.42937853107344631</v>
      </c>
      <c r="AL41" s="100">
        <f t="shared" si="3"/>
        <v>1.3157894736842113E-2</v>
      </c>
      <c r="AM41" s="100">
        <f t="shared" si="4"/>
        <v>9.0909090909090967E-2</v>
      </c>
      <c r="AN41" s="100">
        <f t="shared" si="5"/>
        <v>7.1428571428571355E-2</v>
      </c>
      <c r="AO41" s="100">
        <f t="shared" si="6"/>
        <v>6.6666666666666707E-2</v>
      </c>
      <c r="AP41" s="100">
        <f t="shared" si="7"/>
        <v>0.12500000000000008</v>
      </c>
      <c r="AQ41" s="100">
        <f t="shared" si="8"/>
        <v>0.13888888888888887</v>
      </c>
      <c r="AR41" s="100">
        <f t="shared" si="9"/>
        <v>0.13821138211382114</v>
      </c>
      <c r="AS41" s="100">
        <f t="shared" si="10"/>
        <v>2.4071428571428587E-2</v>
      </c>
      <c r="AT41" s="100">
        <f t="shared" si="11"/>
        <v>4.3942247332077831E-3</v>
      </c>
      <c r="AU41" s="100">
        <f t="shared" si="12"/>
        <v>4.1666666666666553E-2</v>
      </c>
      <c r="AV41" s="100">
        <f t="shared" si="13"/>
        <v>7.3999999999999492E-3</v>
      </c>
    </row>
    <row r="42" spans="2:48" ht="15.75">
      <c r="B42" s="101" t="s">
        <v>46</v>
      </c>
      <c r="C42" s="102">
        <v>127</v>
      </c>
      <c r="D42" s="103">
        <v>0.41732283464566927</v>
      </c>
      <c r="E42" s="103">
        <v>0.43307086614173229</v>
      </c>
      <c r="F42" s="103">
        <v>0.44881889763779526</v>
      </c>
      <c r="G42" s="103">
        <v>0.47244094488188976</v>
      </c>
      <c r="H42" s="103">
        <v>0.50393700787401574</v>
      </c>
      <c r="I42" s="103">
        <v>0.55905511811023623</v>
      </c>
      <c r="J42" s="103">
        <v>0.59842519685039375</v>
      </c>
      <c r="K42" s="103">
        <v>0.72440944881889768</v>
      </c>
      <c r="L42" s="103">
        <v>0.74</v>
      </c>
      <c r="M42" s="103">
        <v>0.76377952755905509</v>
      </c>
      <c r="N42" s="112">
        <v>0.77165354330708658</v>
      </c>
      <c r="O42" s="112">
        <v>0.7708267716535433</v>
      </c>
      <c r="P42" s="112">
        <v>0.77</v>
      </c>
      <c r="Q42" s="92"/>
      <c r="R42" s="101" t="s">
        <v>46</v>
      </c>
      <c r="S42" s="102">
        <v>127</v>
      </c>
      <c r="T42" s="103">
        <v>0.41732283464566927</v>
      </c>
      <c r="U42" s="103">
        <v>1.574803149606302E-2</v>
      </c>
      <c r="V42" s="103">
        <v>1.5748031496062964E-2</v>
      </c>
      <c r="W42" s="103">
        <v>2.3622047244094502E-2</v>
      </c>
      <c r="X42" s="103">
        <v>3.1496062992125984E-2</v>
      </c>
      <c r="Y42" s="103">
        <v>5.5118110236220486E-2</v>
      </c>
      <c r="Z42" s="103">
        <v>3.9370078740157521E-2</v>
      </c>
      <c r="AA42" s="103">
        <v>0.12598425196850394</v>
      </c>
      <c r="AB42" s="103">
        <v>1.5590551181102308E-2</v>
      </c>
      <c r="AC42" s="103">
        <v>2.3779527559055103E-2</v>
      </c>
      <c r="AD42" s="112">
        <v>7.8740157480314821E-3</v>
      </c>
      <c r="AE42" s="111">
        <v>-8.2677165354327897E-4</v>
      </c>
      <c r="AF42" s="111">
        <v>-8.2677165354327897E-4</v>
      </c>
      <c r="AG42" s="92"/>
      <c r="AH42" s="92"/>
      <c r="AI42" s="101" t="s">
        <v>46</v>
      </c>
      <c r="AJ42" s="102">
        <v>127</v>
      </c>
      <c r="AK42" s="103">
        <v>0.41732283464566927</v>
      </c>
      <c r="AL42" s="100">
        <f t="shared" si="3"/>
        <v>3.7735849056603842E-2</v>
      </c>
      <c r="AM42" s="100">
        <f t="shared" si="4"/>
        <v>3.6363636363636299E-2</v>
      </c>
      <c r="AN42" s="100">
        <f t="shared" si="5"/>
        <v>5.2631578947368453E-2</v>
      </c>
      <c r="AO42" s="100">
        <f t="shared" si="6"/>
        <v>6.6666666666666666E-2</v>
      </c>
      <c r="AP42" s="100">
        <f t="shared" si="7"/>
        <v>0.10937500000000003</v>
      </c>
      <c r="AQ42" s="100">
        <f t="shared" si="8"/>
        <v>7.0422535211267678E-2</v>
      </c>
      <c r="AR42" s="100">
        <f t="shared" si="9"/>
        <v>0.21052631578947367</v>
      </c>
      <c r="AS42" s="100">
        <f t="shared" si="10"/>
        <v>2.1521739130434706E-2</v>
      </c>
      <c r="AT42" s="100">
        <f t="shared" si="11"/>
        <v>3.2134496701425812E-2</v>
      </c>
      <c r="AU42" s="100">
        <f t="shared" si="12"/>
        <v>1.0309278350515446E-2</v>
      </c>
      <c r="AV42" s="100">
        <f t="shared" si="13"/>
        <v>-1.0714285714285351E-3</v>
      </c>
    </row>
    <row r="43" spans="2:48" ht="15.75">
      <c r="B43" s="101" t="s">
        <v>47</v>
      </c>
      <c r="C43" s="102">
        <v>58</v>
      </c>
      <c r="D43" s="103">
        <v>0.55172413793103448</v>
      </c>
      <c r="E43" s="103">
        <v>0.55172413793103448</v>
      </c>
      <c r="F43" s="103">
        <v>0.55172413793103448</v>
      </c>
      <c r="G43" s="103">
        <v>0.62068965517241381</v>
      </c>
      <c r="H43" s="103">
        <v>0.62068965517241381</v>
      </c>
      <c r="I43" s="103">
        <v>0.67241379310344829</v>
      </c>
      <c r="J43" s="103">
        <v>0.74137931034482762</v>
      </c>
      <c r="K43" s="103">
        <v>0.82758620689655171</v>
      </c>
      <c r="L43" s="103">
        <v>0.84</v>
      </c>
      <c r="M43" s="103">
        <v>0.84482758620689657</v>
      </c>
      <c r="N43" s="112">
        <v>0.86206896551724133</v>
      </c>
      <c r="O43" s="112">
        <v>0.87103448275862072</v>
      </c>
      <c r="P43" s="112">
        <v>0.88</v>
      </c>
      <c r="Q43" s="92"/>
      <c r="R43" s="101" t="s">
        <v>47</v>
      </c>
      <c r="S43" s="102">
        <v>58</v>
      </c>
      <c r="T43" s="103">
        <v>0.55172413793103448</v>
      </c>
      <c r="U43" s="103">
        <v>0</v>
      </c>
      <c r="V43" s="103">
        <v>0</v>
      </c>
      <c r="W43" s="103">
        <v>6.8965517241379337E-2</v>
      </c>
      <c r="X43" s="103">
        <v>0</v>
      </c>
      <c r="Y43" s="103">
        <v>5.1724137931034475E-2</v>
      </c>
      <c r="Z43" s="103">
        <v>6.8965517241379337E-2</v>
      </c>
      <c r="AA43" s="103">
        <v>8.6206896551724088E-2</v>
      </c>
      <c r="AB43" s="103">
        <v>1.2413793103448256E-2</v>
      </c>
      <c r="AC43" s="103">
        <v>4.8275862068966058E-3</v>
      </c>
      <c r="AD43" s="112">
        <v>1.7241379310344751E-2</v>
      </c>
      <c r="AE43" s="111">
        <v>8.9655172413793949E-3</v>
      </c>
      <c r="AF43" s="111">
        <v>8.9655172413792839E-3</v>
      </c>
      <c r="AG43" s="92"/>
      <c r="AH43" s="92"/>
      <c r="AI43" s="101" t="s">
        <v>47</v>
      </c>
      <c r="AJ43" s="102">
        <v>58</v>
      </c>
      <c r="AK43" s="103">
        <v>0.55172413793103448</v>
      </c>
      <c r="AL43" s="100">
        <f t="shared" si="3"/>
        <v>0</v>
      </c>
      <c r="AM43" s="100">
        <f t="shared" si="4"/>
        <v>0</v>
      </c>
      <c r="AN43" s="100">
        <f t="shared" si="5"/>
        <v>0.12500000000000006</v>
      </c>
      <c r="AO43" s="100">
        <f t="shared" si="6"/>
        <v>0</v>
      </c>
      <c r="AP43" s="100">
        <f t="shared" si="7"/>
        <v>8.3333333333333315E-2</v>
      </c>
      <c r="AQ43" s="100">
        <f t="shared" si="8"/>
        <v>0.1025641025641026</v>
      </c>
      <c r="AR43" s="100">
        <f t="shared" si="9"/>
        <v>0.11627906976744179</v>
      </c>
      <c r="AS43" s="100">
        <f t="shared" si="10"/>
        <v>1.4999999999999977E-2</v>
      </c>
      <c r="AT43" s="100">
        <f t="shared" si="11"/>
        <v>5.7471264367816742E-3</v>
      </c>
      <c r="AU43" s="100">
        <f t="shared" si="12"/>
        <v>2.0408163265306031E-2</v>
      </c>
      <c r="AV43" s="100">
        <f t="shared" si="13"/>
        <v>1.0400000000000098E-2</v>
      </c>
    </row>
    <row r="44" spans="2:48" ht="15.75">
      <c r="B44" s="101" t="s">
        <v>48</v>
      </c>
      <c r="C44" s="102">
        <v>168</v>
      </c>
      <c r="D44" s="103">
        <v>0.32738095238095238</v>
      </c>
      <c r="E44" s="103">
        <v>0.35119047619047616</v>
      </c>
      <c r="F44" s="103">
        <v>0.36309523809523808</v>
      </c>
      <c r="G44" s="103">
        <v>0.38690476190476192</v>
      </c>
      <c r="H44" s="103">
        <v>0.41666666666666669</v>
      </c>
      <c r="I44" s="103">
        <v>0.47619047619047616</v>
      </c>
      <c r="J44" s="103">
        <v>0.61309523809523814</v>
      </c>
      <c r="K44" s="103">
        <v>0.77976190476190477</v>
      </c>
      <c r="L44" s="103">
        <v>0.82</v>
      </c>
      <c r="M44" s="103">
        <v>0.86309523809523814</v>
      </c>
      <c r="N44" s="112">
        <v>0.86309523809523814</v>
      </c>
      <c r="O44" s="112">
        <v>0.87154761904761902</v>
      </c>
      <c r="P44" s="112">
        <v>0.88</v>
      </c>
      <c r="Q44" s="92"/>
      <c r="R44" s="101" t="s">
        <v>48</v>
      </c>
      <c r="S44" s="102">
        <v>168</v>
      </c>
      <c r="T44" s="103">
        <v>0.32738095238095238</v>
      </c>
      <c r="U44" s="103">
        <v>2.380952380952378E-2</v>
      </c>
      <c r="V44" s="103">
        <v>1.1904761904761918E-2</v>
      </c>
      <c r="W44" s="103">
        <v>2.3809523809523836E-2</v>
      </c>
      <c r="X44" s="103">
        <v>2.9761904761904767E-2</v>
      </c>
      <c r="Y44" s="103">
        <v>5.9523809523809479E-2</v>
      </c>
      <c r="Z44" s="103">
        <v>0.13690476190476197</v>
      </c>
      <c r="AA44" s="103">
        <v>0.16666666666666663</v>
      </c>
      <c r="AB44" s="103">
        <v>4.0238095238095184E-2</v>
      </c>
      <c r="AC44" s="103">
        <v>4.3095238095238186E-2</v>
      </c>
      <c r="AD44" s="112">
        <v>0</v>
      </c>
      <c r="AE44" s="111">
        <v>8.4523809523808779E-3</v>
      </c>
      <c r="AF44" s="111">
        <v>8.452380952380989E-3</v>
      </c>
      <c r="AG44" s="92"/>
      <c r="AH44" s="92"/>
      <c r="AI44" s="101" t="s">
        <v>48</v>
      </c>
      <c r="AJ44" s="102">
        <v>168</v>
      </c>
      <c r="AK44" s="103">
        <v>0.32738095238095238</v>
      </c>
      <c r="AL44" s="100">
        <f t="shared" si="3"/>
        <v>7.272727272727264E-2</v>
      </c>
      <c r="AM44" s="100">
        <f t="shared" si="4"/>
        <v>3.3898305084745804E-2</v>
      </c>
      <c r="AN44" s="100">
        <f t="shared" si="5"/>
        <v>6.5573770491803351E-2</v>
      </c>
      <c r="AO44" s="100">
        <f t="shared" si="6"/>
        <v>7.6923076923076927E-2</v>
      </c>
      <c r="AP44" s="100">
        <f t="shared" si="7"/>
        <v>0.14285714285714274</v>
      </c>
      <c r="AQ44" s="100">
        <f t="shared" si="8"/>
        <v>0.28750000000000014</v>
      </c>
      <c r="AR44" s="100">
        <f t="shared" si="9"/>
        <v>0.27184466019417469</v>
      </c>
      <c r="AS44" s="100">
        <f t="shared" si="10"/>
        <v>5.1603053435114433E-2</v>
      </c>
      <c r="AT44" s="100">
        <f t="shared" si="11"/>
        <v>5.2555168408827062E-2</v>
      </c>
      <c r="AU44" s="100">
        <f t="shared" si="12"/>
        <v>0</v>
      </c>
      <c r="AV44" s="100">
        <f t="shared" si="13"/>
        <v>9.7931034482757751E-3</v>
      </c>
    </row>
    <row r="45" spans="2:48" ht="15.75">
      <c r="B45" s="101" t="s">
        <v>49</v>
      </c>
      <c r="C45" s="102">
        <v>11</v>
      </c>
      <c r="D45" s="103">
        <v>0.18181818181818182</v>
      </c>
      <c r="E45" s="103">
        <v>0.18181818181818182</v>
      </c>
      <c r="F45" s="103">
        <v>0.18181818181818182</v>
      </c>
      <c r="G45" s="103">
        <v>0.18181818181818182</v>
      </c>
      <c r="H45" s="103">
        <v>0.27272727272727271</v>
      </c>
      <c r="I45" s="103">
        <v>0.27272727272727271</v>
      </c>
      <c r="J45" s="103">
        <v>0.90909090909090906</v>
      </c>
      <c r="K45" s="103">
        <v>0.90909090909090906</v>
      </c>
      <c r="L45" s="103">
        <v>0.91</v>
      </c>
      <c r="M45" s="103">
        <v>0.90909090909090906</v>
      </c>
      <c r="N45" s="112">
        <v>0.90909090909090906</v>
      </c>
      <c r="O45" s="112">
        <v>0.90954545454545455</v>
      </c>
      <c r="P45" s="112">
        <v>0.91</v>
      </c>
      <c r="Q45" s="92"/>
      <c r="R45" s="101" t="s">
        <v>49</v>
      </c>
      <c r="S45" s="102">
        <v>11</v>
      </c>
      <c r="T45" s="103">
        <v>0.18181818181818182</v>
      </c>
      <c r="U45" s="103">
        <v>0</v>
      </c>
      <c r="V45" s="103">
        <v>0</v>
      </c>
      <c r="W45" s="103">
        <v>0</v>
      </c>
      <c r="X45" s="103">
        <v>9.0909090909090884E-2</v>
      </c>
      <c r="Y45" s="103">
        <v>0</v>
      </c>
      <c r="Z45" s="103">
        <v>0.63636363636363635</v>
      </c>
      <c r="AA45" s="103">
        <v>0</v>
      </c>
      <c r="AB45" s="103">
        <v>9.0909090909097046E-4</v>
      </c>
      <c r="AC45" s="103">
        <v>-9.0909090909097046E-4</v>
      </c>
      <c r="AD45" s="112">
        <v>0</v>
      </c>
      <c r="AE45" s="111">
        <v>4.5454545454548523E-4</v>
      </c>
      <c r="AF45" s="111">
        <v>4.5454545454548523E-4</v>
      </c>
      <c r="AG45" s="92"/>
      <c r="AH45" s="92"/>
      <c r="AI45" s="101" t="s">
        <v>49</v>
      </c>
      <c r="AJ45" s="102">
        <v>11</v>
      </c>
      <c r="AK45" s="103">
        <v>0.18181818181818182</v>
      </c>
      <c r="AL45" s="100">
        <f t="shared" si="3"/>
        <v>0</v>
      </c>
      <c r="AM45" s="100">
        <f t="shared" si="4"/>
        <v>0</v>
      </c>
      <c r="AN45" s="100">
        <f t="shared" si="5"/>
        <v>0</v>
      </c>
      <c r="AO45" s="100">
        <f t="shared" si="6"/>
        <v>0.49999999999999983</v>
      </c>
      <c r="AP45" s="100">
        <f t="shared" si="7"/>
        <v>0</v>
      </c>
      <c r="AQ45" s="100">
        <f t="shared" si="8"/>
        <v>2.3333333333333335</v>
      </c>
      <c r="AR45" s="100">
        <f t="shared" si="9"/>
        <v>0</v>
      </c>
      <c r="AS45" s="100">
        <f t="shared" si="10"/>
        <v>1.0000000000000675E-3</v>
      </c>
      <c r="AT45" s="100">
        <f t="shared" si="11"/>
        <v>-9.9900099900106644E-4</v>
      </c>
      <c r="AU45" s="100">
        <f t="shared" si="12"/>
        <v>0</v>
      </c>
      <c r="AV45" s="100">
        <f t="shared" si="13"/>
        <v>5.0000000000003373E-4</v>
      </c>
    </row>
    <row r="46" spans="2:48" ht="15.75">
      <c r="B46" s="101" t="s">
        <v>50</v>
      </c>
      <c r="C46" s="102">
        <v>60</v>
      </c>
      <c r="D46" s="103">
        <v>0.28333333333333333</v>
      </c>
      <c r="E46" s="103">
        <v>0.28333333333333333</v>
      </c>
      <c r="F46" s="103">
        <v>0.31666666666666665</v>
      </c>
      <c r="G46" s="103">
        <v>0.4</v>
      </c>
      <c r="H46" s="103">
        <v>0.46666666666666667</v>
      </c>
      <c r="I46" s="103">
        <v>0.53333333333333333</v>
      </c>
      <c r="J46" s="103">
        <v>0.6166666666666667</v>
      </c>
      <c r="K46" s="103">
        <v>0.78333333333333333</v>
      </c>
      <c r="L46" s="103">
        <v>0.82</v>
      </c>
      <c r="M46" s="103">
        <v>0.83333333333333337</v>
      </c>
      <c r="N46" s="112">
        <v>0.83333333333333337</v>
      </c>
      <c r="O46" s="112">
        <v>0.84166666666666667</v>
      </c>
      <c r="P46" s="112">
        <v>0.85</v>
      </c>
      <c r="Q46" s="92"/>
      <c r="R46" s="101" t="s">
        <v>50</v>
      </c>
      <c r="S46" s="102">
        <v>60</v>
      </c>
      <c r="T46" s="103">
        <v>0.28333333333333333</v>
      </c>
      <c r="U46" s="103">
        <v>0</v>
      </c>
      <c r="V46" s="103">
        <v>3.3333333333333326E-2</v>
      </c>
      <c r="W46" s="103">
        <v>8.333333333333337E-2</v>
      </c>
      <c r="X46" s="103">
        <v>6.6666666666666652E-2</v>
      </c>
      <c r="Y46" s="103">
        <v>6.6666666666666652E-2</v>
      </c>
      <c r="Z46" s="103">
        <v>8.333333333333337E-2</v>
      </c>
      <c r="AA46" s="103">
        <v>0.16666666666666663</v>
      </c>
      <c r="AB46" s="103">
        <v>3.6666666666666625E-2</v>
      </c>
      <c r="AC46" s="103">
        <v>1.3333333333333419E-2</v>
      </c>
      <c r="AD46" s="112">
        <v>0</v>
      </c>
      <c r="AE46" s="111">
        <v>8.3333333333333037E-3</v>
      </c>
      <c r="AF46" s="111">
        <v>8.3333333333333037E-3</v>
      </c>
      <c r="AG46" s="92"/>
      <c r="AH46" s="92"/>
      <c r="AI46" s="101" t="s">
        <v>50</v>
      </c>
      <c r="AJ46" s="102">
        <v>60</v>
      </c>
      <c r="AK46" s="103">
        <v>0.28333333333333333</v>
      </c>
      <c r="AL46" s="100">
        <f t="shared" si="3"/>
        <v>0</v>
      </c>
      <c r="AM46" s="100">
        <f t="shared" si="4"/>
        <v>0.11764705882352938</v>
      </c>
      <c r="AN46" s="100">
        <f t="shared" si="5"/>
        <v>0.26315789473684226</v>
      </c>
      <c r="AO46" s="100">
        <f t="shared" si="6"/>
        <v>0.16666666666666663</v>
      </c>
      <c r="AP46" s="100">
        <f t="shared" si="7"/>
        <v>0.14285714285714282</v>
      </c>
      <c r="AQ46" s="100">
        <f t="shared" si="8"/>
        <v>0.15625000000000008</v>
      </c>
      <c r="AR46" s="100">
        <f t="shared" si="9"/>
        <v>0.27027027027027017</v>
      </c>
      <c r="AS46" s="100">
        <f t="shared" si="10"/>
        <v>4.6808510638297822E-2</v>
      </c>
      <c r="AT46" s="100">
        <f t="shared" si="11"/>
        <v>1.6260162601626122E-2</v>
      </c>
      <c r="AU46" s="100">
        <f t="shared" si="12"/>
        <v>0</v>
      </c>
      <c r="AV46" s="100">
        <f t="shared" si="13"/>
        <v>9.9999999999999638E-3</v>
      </c>
    </row>
    <row r="47" spans="2:48" ht="15.75">
      <c r="B47" s="101" t="s">
        <v>51</v>
      </c>
      <c r="C47" s="102">
        <v>60</v>
      </c>
      <c r="D47" s="103">
        <v>0.1</v>
      </c>
      <c r="E47" s="103">
        <v>0.11666666666666667</v>
      </c>
      <c r="F47" s="103">
        <v>0.11666666666666667</v>
      </c>
      <c r="G47" s="103">
        <v>0.11666666666666667</v>
      </c>
      <c r="H47" s="103">
        <v>0.16666666666666666</v>
      </c>
      <c r="I47" s="103">
        <v>0.21666666666666667</v>
      </c>
      <c r="J47" s="103">
        <v>0.28333333333333333</v>
      </c>
      <c r="K47" s="103">
        <v>0.36666666666666664</v>
      </c>
      <c r="L47" s="103">
        <v>0.47</v>
      </c>
      <c r="M47" s="103">
        <v>0.55000000000000004</v>
      </c>
      <c r="N47" s="112">
        <v>0.55000000000000004</v>
      </c>
      <c r="O47" s="112">
        <v>0.58499999999999996</v>
      </c>
      <c r="P47" s="112">
        <v>0.62</v>
      </c>
      <c r="Q47" s="92"/>
      <c r="R47" s="101" t="s">
        <v>51</v>
      </c>
      <c r="S47" s="102">
        <v>60</v>
      </c>
      <c r="T47" s="103">
        <v>0.1</v>
      </c>
      <c r="U47" s="103">
        <v>1.6666666666666663E-2</v>
      </c>
      <c r="V47" s="103">
        <v>0</v>
      </c>
      <c r="W47" s="103">
        <v>0</v>
      </c>
      <c r="X47" s="103">
        <v>4.9999999999999989E-2</v>
      </c>
      <c r="Y47" s="103">
        <v>5.0000000000000017E-2</v>
      </c>
      <c r="Z47" s="103">
        <v>6.6666666666666652E-2</v>
      </c>
      <c r="AA47" s="103">
        <v>8.3333333333333315E-2</v>
      </c>
      <c r="AB47" s="103">
        <v>0.10333333333333333</v>
      </c>
      <c r="AC47" s="103">
        <v>8.0000000000000071E-2</v>
      </c>
      <c r="AD47" s="112">
        <v>0</v>
      </c>
      <c r="AE47" s="111">
        <v>3.499999999999992E-2</v>
      </c>
      <c r="AF47" s="111">
        <v>3.5000000000000031E-2</v>
      </c>
      <c r="AG47" s="92"/>
      <c r="AH47" s="92"/>
      <c r="AI47" s="101" t="s">
        <v>51</v>
      </c>
      <c r="AJ47" s="102">
        <v>60</v>
      </c>
      <c r="AK47" s="103">
        <v>0.1</v>
      </c>
      <c r="AL47" s="100">
        <f t="shared" si="3"/>
        <v>0.16666666666666663</v>
      </c>
      <c r="AM47" s="100">
        <f t="shared" si="4"/>
        <v>0</v>
      </c>
      <c r="AN47" s="100">
        <f t="shared" si="5"/>
        <v>0</v>
      </c>
      <c r="AO47" s="100">
        <f t="shared" si="6"/>
        <v>0.42857142857142849</v>
      </c>
      <c r="AP47" s="100">
        <f t="shared" si="7"/>
        <v>0.3000000000000001</v>
      </c>
      <c r="AQ47" s="100">
        <f t="shared" si="8"/>
        <v>0.3076923076923076</v>
      </c>
      <c r="AR47" s="100">
        <f t="shared" si="9"/>
        <v>0.29411764705882348</v>
      </c>
      <c r="AS47" s="100">
        <f t="shared" si="10"/>
        <v>0.28181818181818186</v>
      </c>
      <c r="AT47" s="100">
        <f t="shared" si="11"/>
        <v>0.17021276595744697</v>
      </c>
      <c r="AU47" s="100">
        <f t="shared" si="12"/>
        <v>0</v>
      </c>
      <c r="AV47" s="100">
        <f t="shared" si="13"/>
        <v>6.3636363636363491E-2</v>
      </c>
    </row>
    <row r="48" spans="2:48" ht="15.75">
      <c r="B48" s="101" t="s">
        <v>52</v>
      </c>
      <c r="C48" s="102">
        <v>120</v>
      </c>
      <c r="D48" s="103">
        <v>0.33333333333333331</v>
      </c>
      <c r="E48" s="103">
        <v>0.35</v>
      </c>
      <c r="F48" s="103">
        <v>0.38333333333333336</v>
      </c>
      <c r="G48" s="103">
        <v>0.4</v>
      </c>
      <c r="H48" s="103">
        <v>0.43333333333333335</v>
      </c>
      <c r="I48" s="103">
        <v>0.52500000000000002</v>
      </c>
      <c r="J48" s="103">
        <v>0.68333333333333335</v>
      </c>
      <c r="K48" s="103">
        <v>0.70833333333333337</v>
      </c>
      <c r="L48" s="103">
        <v>0.72</v>
      </c>
      <c r="M48" s="103">
        <v>0.73</v>
      </c>
      <c r="N48" s="112">
        <v>0.7416666666666667</v>
      </c>
      <c r="O48" s="112">
        <v>0.78083333333333327</v>
      </c>
      <c r="P48" s="112">
        <v>0.82</v>
      </c>
      <c r="Q48" s="92"/>
      <c r="R48" s="101" t="s">
        <v>52</v>
      </c>
      <c r="S48" s="102">
        <v>120</v>
      </c>
      <c r="T48" s="103">
        <v>0.33333333333333331</v>
      </c>
      <c r="U48" s="103">
        <v>1.6666666666666663E-2</v>
      </c>
      <c r="V48" s="103">
        <v>3.3333333333333381E-2</v>
      </c>
      <c r="W48" s="103">
        <v>1.6666666666666663E-2</v>
      </c>
      <c r="X48" s="103">
        <v>3.3333333333333326E-2</v>
      </c>
      <c r="Y48" s="103">
        <v>9.1666666666666674E-2</v>
      </c>
      <c r="Z48" s="103">
        <v>0.15833333333333333</v>
      </c>
      <c r="AA48" s="103">
        <v>2.5000000000000022E-2</v>
      </c>
      <c r="AB48" s="103">
        <v>1.1666666666666603E-2</v>
      </c>
      <c r="AC48" s="103">
        <v>1.0000000000000009E-2</v>
      </c>
      <c r="AD48" s="112">
        <v>1.1666666666666714E-2</v>
      </c>
      <c r="AE48" s="111">
        <v>3.9166666666666572E-2</v>
      </c>
      <c r="AF48" s="111">
        <v>3.9166666666666683E-2</v>
      </c>
      <c r="AG48" s="92"/>
      <c r="AH48" s="92"/>
      <c r="AI48" s="101" t="s">
        <v>52</v>
      </c>
      <c r="AJ48" s="102">
        <v>120</v>
      </c>
      <c r="AK48" s="103">
        <v>0.33333333333333331</v>
      </c>
      <c r="AL48" s="100">
        <f t="shared" si="3"/>
        <v>4.9999999999999989E-2</v>
      </c>
      <c r="AM48" s="100">
        <f t="shared" si="4"/>
        <v>9.5238095238095385E-2</v>
      </c>
      <c r="AN48" s="100">
        <f t="shared" si="5"/>
        <v>4.3478260869565202E-2</v>
      </c>
      <c r="AO48" s="100">
        <f t="shared" si="6"/>
        <v>8.3333333333333315E-2</v>
      </c>
      <c r="AP48" s="100">
        <f t="shared" si="7"/>
        <v>0.21153846153846154</v>
      </c>
      <c r="AQ48" s="100">
        <f t="shared" si="8"/>
        <v>0.30158730158730157</v>
      </c>
      <c r="AR48" s="100">
        <f t="shared" si="9"/>
        <v>3.6585365853658569E-2</v>
      </c>
      <c r="AS48" s="100">
        <f t="shared" si="10"/>
        <v>1.6470588235294029E-2</v>
      </c>
      <c r="AT48" s="100">
        <f t="shared" si="11"/>
        <v>1.3888888888888902E-2</v>
      </c>
      <c r="AU48" s="100">
        <f t="shared" si="12"/>
        <v>1.5981735159817417E-2</v>
      </c>
      <c r="AV48" s="100">
        <f t="shared" si="13"/>
        <v>5.2808988764044815E-2</v>
      </c>
    </row>
    <row r="49" spans="2:48" ht="15.75">
      <c r="B49" s="101" t="s">
        <v>53</v>
      </c>
      <c r="C49" s="102">
        <v>415</v>
      </c>
      <c r="D49" s="103">
        <v>0.29879518072289157</v>
      </c>
      <c r="E49" s="103">
        <v>0.31566265060240961</v>
      </c>
      <c r="F49" s="103">
        <v>0.3180722891566265</v>
      </c>
      <c r="G49" s="103">
        <v>0.33734939759036142</v>
      </c>
      <c r="H49" s="103">
        <v>0.38554216867469882</v>
      </c>
      <c r="I49" s="103">
        <v>0.4795180722891566</v>
      </c>
      <c r="J49" s="103">
        <v>0.6</v>
      </c>
      <c r="K49" s="103">
        <v>0.72289156626506024</v>
      </c>
      <c r="L49" s="103">
        <v>0.73</v>
      </c>
      <c r="M49" s="103">
        <v>0.73493975903614461</v>
      </c>
      <c r="N49" s="112">
        <v>0.73975903614457827</v>
      </c>
      <c r="O49" s="112">
        <v>0.75987951807228915</v>
      </c>
      <c r="P49" s="112">
        <v>0.78</v>
      </c>
      <c r="Q49" s="92"/>
      <c r="R49" s="101" t="s">
        <v>53</v>
      </c>
      <c r="S49" s="102">
        <v>415</v>
      </c>
      <c r="T49" s="103">
        <v>0.29879518072289157</v>
      </c>
      <c r="U49" s="103">
        <v>1.6867469879518038E-2</v>
      </c>
      <c r="V49" s="103">
        <v>2.4096385542168863E-3</v>
      </c>
      <c r="W49" s="103">
        <v>1.9277108433734924E-2</v>
      </c>
      <c r="X49" s="103">
        <v>4.8192771084337394E-2</v>
      </c>
      <c r="Y49" s="103">
        <v>9.397590361445779E-2</v>
      </c>
      <c r="Z49" s="103">
        <v>0.12048192771084337</v>
      </c>
      <c r="AA49" s="103">
        <v>0.12289156626506026</v>
      </c>
      <c r="AB49" s="103">
        <v>7.1084337349397453E-3</v>
      </c>
      <c r="AC49" s="103">
        <v>4.9397590361446309E-3</v>
      </c>
      <c r="AD49" s="112">
        <v>4.8192771084336616E-3</v>
      </c>
      <c r="AE49" s="111">
        <v>2.0120481927710876E-2</v>
      </c>
      <c r="AF49" s="111">
        <v>2.0120481927710876E-2</v>
      </c>
      <c r="AG49" s="92"/>
      <c r="AH49" s="92"/>
      <c r="AI49" s="101" t="s">
        <v>53</v>
      </c>
      <c r="AJ49" s="102">
        <v>415</v>
      </c>
      <c r="AK49" s="103">
        <v>0.29879518072289157</v>
      </c>
      <c r="AL49" s="100">
        <f t="shared" si="3"/>
        <v>5.6451612903225687E-2</v>
      </c>
      <c r="AM49" s="100">
        <f t="shared" si="4"/>
        <v>7.6335877862596024E-3</v>
      </c>
      <c r="AN49" s="100">
        <f t="shared" si="5"/>
        <v>6.0606060606060559E-2</v>
      </c>
      <c r="AO49" s="100">
        <f t="shared" si="6"/>
        <v>0.14285714285714299</v>
      </c>
      <c r="AP49" s="100">
        <f t="shared" si="7"/>
        <v>0.24374999999999988</v>
      </c>
      <c r="AQ49" s="100">
        <f t="shared" si="8"/>
        <v>0.25125628140703521</v>
      </c>
      <c r="AR49" s="100">
        <f t="shared" si="9"/>
        <v>0.20481927710843378</v>
      </c>
      <c r="AS49" s="100">
        <f t="shared" si="10"/>
        <v>9.8333333333333137E-3</v>
      </c>
      <c r="AT49" s="100">
        <f t="shared" si="11"/>
        <v>6.7667932001981247E-3</v>
      </c>
      <c r="AU49" s="100">
        <f t="shared" si="12"/>
        <v>6.5573770491802281E-3</v>
      </c>
      <c r="AV49" s="100">
        <f t="shared" si="13"/>
        <v>2.7198697068403953E-2</v>
      </c>
    </row>
    <row r="50" spans="2:48" ht="15.75">
      <c r="B50" s="101" t="s">
        <v>54</v>
      </c>
      <c r="C50" s="102">
        <v>43</v>
      </c>
      <c r="D50" s="103">
        <v>0.11627906976744186</v>
      </c>
      <c r="E50" s="103">
        <v>0.11627906976744186</v>
      </c>
      <c r="F50" s="103">
        <v>0.11627906976744186</v>
      </c>
      <c r="G50" s="103">
        <v>0.13953488372093023</v>
      </c>
      <c r="H50" s="103">
        <v>0.16279069767441862</v>
      </c>
      <c r="I50" s="103">
        <v>0.23255813953488372</v>
      </c>
      <c r="J50" s="103">
        <v>0.37209302325581395</v>
      </c>
      <c r="K50" s="103">
        <v>0.37209302325581395</v>
      </c>
      <c r="L50" s="103">
        <v>0.42</v>
      </c>
      <c r="M50" s="103">
        <v>0.41860465116279072</v>
      </c>
      <c r="N50" s="112">
        <v>0.41860465116279072</v>
      </c>
      <c r="O50" s="112">
        <v>0.42930232558139536</v>
      </c>
      <c r="P50" s="112">
        <v>0.44</v>
      </c>
      <c r="Q50" s="92"/>
      <c r="R50" s="101" t="s">
        <v>54</v>
      </c>
      <c r="S50" s="102">
        <v>43</v>
      </c>
      <c r="T50" s="103">
        <v>0.11627906976744186</v>
      </c>
      <c r="U50" s="103">
        <v>0</v>
      </c>
      <c r="V50" s="103">
        <v>0</v>
      </c>
      <c r="W50" s="103">
        <v>2.3255813953488372E-2</v>
      </c>
      <c r="X50" s="103">
        <v>2.3255813953488386E-2</v>
      </c>
      <c r="Y50" s="103">
        <v>6.9767441860465101E-2</v>
      </c>
      <c r="Z50" s="103">
        <v>0.13953488372093023</v>
      </c>
      <c r="AA50" s="103">
        <v>0</v>
      </c>
      <c r="AB50" s="103">
        <v>4.7906976744186036E-2</v>
      </c>
      <c r="AC50" s="103">
        <v>-1.3953488372092648E-3</v>
      </c>
      <c r="AD50" s="112">
        <v>0</v>
      </c>
      <c r="AE50" s="111">
        <v>1.0697674418604641E-2</v>
      </c>
      <c r="AF50" s="111">
        <v>1.0697674418604641E-2</v>
      </c>
      <c r="AG50" s="92"/>
      <c r="AH50" s="92"/>
      <c r="AI50" s="101" t="s">
        <v>54</v>
      </c>
      <c r="AJ50" s="102">
        <v>43</v>
      </c>
      <c r="AK50" s="103">
        <v>0.11627906976744186</v>
      </c>
      <c r="AL50" s="100">
        <f t="shared" si="3"/>
        <v>0</v>
      </c>
      <c r="AM50" s="100">
        <f t="shared" si="4"/>
        <v>0</v>
      </c>
      <c r="AN50" s="100">
        <f t="shared" si="5"/>
        <v>0.2</v>
      </c>
      <c r="AO50" s="100">
        <f t="shared" si="6"/>
        <v>0.16666666666666677</v>
      </c>
      <c r="AP50" s="100">
        <f t="shared" si="7"/>
        <v>0.42857142857142844</v>
      </c>
      <c r="AQ50" s="100">
        <f t="shared" si="8"/>
        <v>0.6</v>
      </c>
      <c r="AR50" s="100">
        <f t="shared" si="9"/>
        <v>0</v>
      </c>
      <c r="AS50" s="100">
        <f t="shared" si="10"/>
        <v>0.12874999999999998</v>
      </c>
      <c r="AT50" s="100">
        <f t="shared" si="11"/>
        <v>-3.3222591362125353E-3</v>
      </c>
      <c r="AU50" s="100">
        <f t="shared" si="12"/>
        <v>0</v>
      </c>
      <c r="AV50" s="100">
        <f t="shared" si="13"/>
        <v>2.5555555555555529E-2</v>
      </c>
    </row>
    <row r="51" spans="2:48" ht="15.75">
      <c r="B51" s="101" t="s">
        <v>55</v>
      </c>
      <c r="C51" s="102">
        <v>14</v>
      </c>
      <c r="D51" s="103">
        <v>0.42857142857142855</v>
      </c>
      <c r="E51" s="103">
        <v>0.5</v>
      </c>
      <c r="F51" s="103">
        <v>0.6428571428571429</v>
      </c>
      <c r="G51" s="103">
        <v>0.6428571428571429</v>
      </c>
      <c r="H51" s="103">
        <v>0.6428571428571429</v>
      </c>
      <c r="I51" s="103">
        <v>0.6428571428571429</v>
      </c>
      <c r="J51" s="103">
        <v>0.6428571428571429</v>
      </c>
      <c r="K51" s="103">
        <v>0.6428571428571429</v>
      </c>
      <c r="L51" s="103">
        <v>0.71</v>
      </c>
      <c r="M51" s="103">
        <v>0.7142857142857143</v>
      </c>
      <c r="N51" s="112">
        <v>0.7857142857142857</v>
      </c>
      <c r="O51" s="112">
        <v>0.82285714285714284</v>
      </c>
      <c r="P51" s="112">
        <v>0.86</v>
      </c>
      <c r="Q51" s="92"/>
      <c r="R51" s="101" t="s">
        <v>55</v>
      </c>
      <c r="S51" s="102">
        <v>14</v>
      </c>
      <c r="T51" s="103">
        <v>0.42857142857142855</v>
      </c>
      <c r="U51" s="103">
        <v>7.1428571428571452E-2</v>
      </c>
      <c r="V51" s="103">
        <v>0.1428571428571429</v>
      </c>
      <c r="W51" s="103">
        <v>0</v>
      </c>
      <c r="X51" s="103">
        <v>0</v>
      </c>
      <c r="Y51" s="103">
        <v>0</v>
      </c>
      <c r="Z51" s="103">
        <v>0</v>
      </c>
      <c r="AA51" s="103">
        <v>0</v>
      </c>
      <c r="AB51" s="103">
        <v>6.714285714285706E-2</v>
      </c>
      <c r="AC51" s="103">
        <v>4.2857142857143371E-3</v>
      </c>
      <c r="AD51" s="112">
        <v>7.1428571428571397E-2</v>
      </c>
      <c r="AE51" s="111">
        <v>3.7142857142857144E-2</v>
      </c>
      <c r="AF51" s="111">
        <v>3.7142857142857144E-2</v>
      </c>
      <c r="AG51" s="92"/>
      <c r="AH51" s="92"/>
      <c r="AI51" s="101" t="s">
        <v>55</v>
      </c>
      <c r="AJ51" s="102">
        <v>14</v>
      </c>
      <c r="AK51" s="103">
        <v>0.42857142857142855</v>
      </c>
      <c r="AL51" s="100">
        <f t="shared" si="3"/>
        <v>0.16666666666666674</v>
      </c>
      <c r="AM51" s="100">
        <f t="shared" si="4"/>
        <v>0.28571428571428581</v>
      </c>
      <c r="AN51" s="100">
        <f t="shared" si="5"/>
        <v>0</v>
      </c>
      <c r="AO51" s="100">
        <f t="shared" si="6"/>
        <v>0</v>
      </c>
      <c r="AP51" s="100">
        <f t="shared" si="7"/>
        <v>0</v>
      </c>
      <c r="AQ51" s="100">
        <f t="shared" si="8"/>
        <v>0</v>
      </c>
      <c r="AR51" s="100">
        <f t="shared" si="9"/>
        <v>0</v>
      </c>
      <c r="AS51" s="100">
        <f t="shared" si="10"/>
        <v>0.10444444444444431</v>
      </c>
      <c r="AT51" s="100">
        <f t="shared" si="11"/>
        <v>6.0362173038230101E-3</v>
      </c>
      <c r="AU51" s="100">
        <f t="shared" si="12"/>
        <v>9.999999999999995E-2</v>
      </c>
      <c r="AV51" s="100">
        <f t="shared" si="13"/>
        <v>4.7272727272727279E-2</v>
      </c>
    </row>
    <row r="52" spans="2:48" ht="15.75">
      <c r="B52" s="101" t="s">
        <v>56</v>
      </c>
      <c r="C52" s="102">
        <v>89</v>
      </c>
      <c r="D52" s="103">
        <v>0.23595505617977527</v>
      </c>
      <c r="E52" s="103">
        <v>0.23595505617977527</v>
      </c>
      <c r="F52" s="103">
        <v>0.2808988764044944</v>
      </c>
      <c r="G52" s="103">
        <v>0.34831460674157305</v>
      </c>
      <c r="H52" s="103">
        <v>0.3707865168539326</v>
      </c>
      <c r="I52" s="103">
        <v>0.38202247191011235</v>
      </c>
      <c r="J52" s="103">
        <v>0.6741573033707865</v>
      </c>
      <c r="K52" s="103">
        <v>0.6966292134831461</v>
      </c>
      <c r="L52" s="103">
        <v>0.72</v>
      </c>
      <c r="M52" s="103">
        <v>0.7640449438202247</v>
      </c>
      <c r="N52" s="112">
        <v>0.7752808988764045</v>
      </c>
      <c r="O52" s="112">
        <v>0.79264044943820222</v>
      </c>
      <c r="P52" s="112">
        <v>0.81</v>
      </c>
      <c r="Q52" s="92"/>
      <c r="R52" s="101" t="s">
        <v>56</v>
      </c>
      <c r="S52" s="102">
        <v>89</v>
      </c>
      <c r="T52" s="103">
        <v>0.23595505617977527</v>
      </c>
      <c r="U52" s="103">
        <v>0</v>
      </c>
      <c r="V52" s="103">
        <v>4.4943820224719128E-2</v>
      </c>
      <c r="W52" s="103">
        <v>6.741573033707865E-2</v>
      </c>
      <c r="X52" s="103">
        <v>2.247191011235955E-2</v>
      </c>
      <c r="Y52" s="103">
        <v>1.1235955056179747E-2</v>
      </c>
      <c r="Z52" s="103">
        <v>0.29213483146067415</v>
      </c>
      <c r="AA52" s="103">
        <v>2.2471910112359605E-2</v>
      </c>
      <c r="AB52" s="103">
        <v>2.337078651685387E-2</v>
      </c>
      <c r="AC52" s="103">
        <v>4.4044943820224725E-2</v>
      </c>
      <c r="AD52" s="112">
        <v>1.1235955056179803E-2</v>
      </c>
      <c r="AE52" s="111">
        <v>1.7359550561797721E-2</v>
      </c>
      <c r="AF52" s="111">
        <v>1.7359550561797832E-2</v>
      </c>
      <c r="AG52" s="92"/>
      <c r="AH52" s="92"/>
      <c r="AI52" s="101" t="s">
        <v>56</v>
      </c>
      <c r="AJ52" s="102">
        <v>89</v>
      </c>
      <c r="AK52" s="103">
        <v>0.23595505617977527</v>
      </c>
      <c r="AL52" s="100">
        <f t="shared" si="3"/>
        <v>0</v>
      </c>
      <c r="AM52" s="100">
        <f t="shared" si="4"/>
        <v>0.1904761904761906</v>
      </c>
      <c r="AN52" s="100">
        <f t="shared" si="5"/>
        <v>0.23999999999999996</v>
      </c>
      <c r="AO52" s="100">
        <f t="shared" si="6"/>
        <v>6.4516129032258063E-2</v>
      </c>
      <c r="AP52" s="100">
        <f t="shared" si="7"/>
        <v>3.0303030303030228E-2</v>
      </c>
      <c r="AQ52" s="100">
        <f t="shared" si="8"/>
        <v>0.76470588235294112</v>
      </c>
      <c r="AR52" s="100">
        <f t="shared" si="9"/>
        <v>3.3333333333333416E-2</v>
      </c>
      <c r="AS52" s="100">
        <f t="shared" si="10"/>
        <v>3.3548387096774102E-2</v>
      </c>
      <c r="AT52" s="100">
        <f t="shared" si="11"/>
        <v>6.1173533083645454E-2</v>
      </c>
      <c r="AU52" s="100">
        <f t="shared" si="12"/>
        <v>1.4705882352941213E-2</v>
      </c>
      <c r="AV52" s="100">
        <f t="shared" si="13"/>
        <v>2.2391304347826047E-2</v>
      </c>
    </row>
    <row r="53" spans="2:48" ht="15.75">
      <c r="B53" s="101" t="s">
        <v>57</v>
      </c>
      <c r="C53" s="102">
        <v>87</v>
      </c>
      <c r="D53" s="103">
        <v>0.44827586206896552</v>
      </c>
      <c r="E53" s="103">
        <v>0.44827586206896552</v>
      </c>
      <c r="F53" s="103">
        <v>0.44827586206896552</v>
      </c>
      <c r="G53" s="103">
        <v>0.45977011494252873</v>
      </c>
      <c r="H53" s="103">
        <v>0.4942528735632184</v>
      </c>
      <c r="I53" s="103">
        <v>0.55172413793103448</v>
      </c>
      <c r="J53" s="103">
        <v>0.85057471264367812</v>
      </c>
      <c r="K53" s="103">
        <v>0.90804597701149425</v>
      </c>
      <c r="L53" s="103">
        <v>0.92</v>
      </c>
      <c r="M53" s="103">
        <v>0.92</v>
      </c>
      <c r="N53" s="112">
        <v>0.91954022988505746</v>
      </c>
      <c r="O53" s="112">
        <v>0.94477011494252872</v>
      </c>
      <c r="P53" s="112">
        <v>0.97</v>
      </c>
      <c r="Q53" s="92"/>
      <c r="R53" s="101" t="s">
        <v>57</v>
      </c>
      <c r="S53" s="102">
        <v>87</v>
      </c>
      <c r="T53" s="103">
        <v>0.44827586206896552</v>
      </c>
      <c r="U53" s="103">
        <v>0</v>
      </c>
      <c r="V53" s="103">
        <v>0</v>
      </c>
      <c r="W53" s="103">
        <v>1.1494252873563204E-2</v>
      </c>
      <c r="X53" s="103">
        <v>3.4482758620689669E-2</v>
      </c>
      <c r="Y53" s="103">
        <v>5.7471264367816077E-2</v>
      </c>
      <c r="Z53" s="103">
        <v>0.29885057471264365</v>
      </c>
      <c r="AA53" s="103">
        <v>5.7471264367816133E-2</v>
      </c>
      <c r="AB53" s="103">
        <v>1.1954022988505786E-2</v>
      </c>
      <c r="AC53" s="103">
        <v>0</v>
      </c>
      <c r="AD53" s="112">
        <v>-4.5977011494258146E-4</v>
      </c>
      <c r="AE53" s="111">
        <v>2.5229885057471257E-2</v>
      </c>
      <c r="AF53" s="111">
        <v>2.5229885057471257E-2</v>
      </c>
      <c r="AG53" s="92"/>
      <c r="AH53" s="92"/>
      <c r="AI53" s="101" t="s">
        <v>57</v>
      </c>
      <c r="AJ53" s="102">
        <v>87</v>
      </c>
      <c r="AK53" s="103">
        <v>0.44827586206896552</v>
      </c>
      <c r="AL53" s="100">
        <f t="shared" si="3"/>
        <v>0</v>
      </c>
      <c r="AM53" s="100">
        <f t="shared" si="4"/>
        <v>0</v>
      </c>
      <c r="AN53" s="100">
        <f t="shared" si="5"/>
        <v>2.5641025641025609E-2</v>
      </c>
      <c r="AO53" s="100">
        <f t="shared" si="6"/>
        <v>7.5000000000000025E-2</v>
      </c>
      <c r="AP53" s="100">
        <f t="shared" si="7"/>
        <v>0.11627906976744183</v>
      </c>
      <c r="AQ53" s="100">
        <f t="shared" si="8"/>
        <v>0.54166666666666663</v>
      </c>
      <c r="AR53" s="100">
        <f t="shared" si="9"/>
        <v>6.7567567567567613E-2</v>
      </c>
      <c r="AS53" s="100">
        <f t="shared" si="10"/>
        <v>1.316455696202536E-2</v>
      </c>
      <c r="AT53" s="100">
        <f t="shared" si="11"/>
        <v>0</v>
      </c>
      <c r="AU53" s="100">
        <f t="shared" si="12"/>
        <v>-4.9975012493758857E-4</v>
      </c>
      <c r="AV53" s="100">
        <f t="shared" si="13"/>
        <v>2.7437499999999993E-2</v>
      </c>
    </row>
    <row r="54" spans="2:48" ht="15.75">
      <c r="B54" s="101" t="s">
        <v>58</v>
      </c>
      <c r="C54" s="102">
        <v>51</v>
      </c>
      <c r="D54" s="103">
        <v>0.45098039215686275</v>
      </c>
      <c r="E54" s="103">
        <v>0.49019607843137253</v>
      </c>
      <c r="F54" s="103">
        <v>0.50980392156862742</v>
      </c>
      <c r="G54" s="103">
        <v>0.56862745098039214</v>
      </c>
      <c r="H54" s="103">
        <v>0.60784313725490191</v>
      </c>
      <c r="I54" s="103">
        <v>0.60784313725490191</v>
      </c>
      <c r="J54" s="103">
        <v>0.68627450980392157</v>
      </c>
      <c r="K54" s="103">
        <v>0.74509803921568629</v>
      </c>
      <c r="L54" s="103">
        <v>0.75</v>
      </c>
      <c r="M54" s="103">
        <v>0.76470588235294112</v>
      </c>
      <c r="N54" s="112">
        <v>0.78431372549019607</v>
      </c>
      <c r="O54" s="112">
        <v>0.79215686274509811</v>
      </c>
      <c r="P54" s="112">
        <v>0.8</v>
      </c>
      <c r="Q54" s="92"/>
      <c r="R54" s="101" t="s">
        <v>58</v>
      </c>
      <c r="S54" s="102">
        <v>51</v>
      </c>
      <c r="T54" s="103">
        <v>0.45098039215686275</v>
      </c>
      <c r="U54" s="103">
        <v>3.9215686274509776E-2</v>
      </c>
      <c r="V54" s="103">
        <v>1.9607843137254888E-2</v>
      </c>
      <c r="W54" s="103">
        <v>5.8823529411764719E-2</v>
      </c>
      <c r="X54" s="103">
        <v>3.9215686274509776E-2</v>
      </c>
      <c r="Y54" s="103">
        <v>0</v>
      </c>
      <c r="Z54" s="103">
        <v>7.8431372549019662E-2</v>
      </c>
      <c r="AA54" s="103">
        <v>5.8823529411764719E-2</v>
      </c>
      <c r="AB54" s="103">
        <v>4.9019607843137081E-3</v>
      </c>
      <c r="AC54" s="103">
        <v>1.4705882352941124E-2</v>
      </c>
      <c r="AD54" s="112">
        <v>1.9607843137254943E-2</v>
      </c>
      <c r="AE54" s="111">
        <v>7.8431372549020439E-3</v>
      </c>
      <c r="AF54" s="111">
        <v>7.8431372549019329E-3</v>
      </c>
      <c r="AG54" s="92"/>
      <c r="AH54" s="92"/>
      <c r="AI54" s="101" t="s">
        <v>58</v>
      </c>
      <c r="AJ54" s="102">
        <v>51</v>
      </c>
      <c r="AK54" s="103">
        <v>0.45098039215686275</v>
      </c>
      <c r="AL54" s="100">
        <f t="shared" si="3"/>
        <v>8.6956521739130377E-2</v>
      </c>
      <c r="AM54" s="100">
        <f t="shared" si="4"/>
        <v>3.9999999999999973E-2</v>
      </c>
      <c r="AN54" s="100">
        <f t="shared" si="5"/>
        <v>0.11538461538461542</v>
      </c>
      <c r="AO54" s="100">
        <f t="shared" si="6"/>
        <v>6.8965517241379268E-2</v>
      </c>
      <c r="AP54" s="100">
        <f t="shared" si="7"/>
        <v>0</v>
      </c>
      <c r="AQ54" s="100">
        <f t="shared" si="8"/>
        <v>0.12903225806451624</v>
      </c>
      <c r="AR54" s="100">
        <f t="shared" si="9"/>
        <v>8.5714285714285729E-2</v>
      </c>
      <c r="AS54" s="100">
        <f t="shared" si="10"/>
        <v>6.5789473684210288E-3</v>
      </c>
      <c r="AT54" s="100">
        <f t="shared" si="11"/>
        <v>1.9607843137254832E-2</v>
      </c>
      <c r="AU54" s="100">
        <f t="shared" si="12"/>
        <v>2.5641025641025696E-2</v>
      </c>
      <c r="AV54" s="100">
        <f t="shared" si="13"/>
        <v>1.0000000000000106E-2</v>
      </c>
    </row>
    <row r="55" spans="2:48" ht="15.75">
      <c r="B55" s="104" t="s">
        <v>59</v>
      </c>
      <c r="C55" s="105">
        <v>124</v>
      </c>
      <c r="D55" s="106">
        <v>0.39516129032258063</v>
      </c>
      <c r="E55" s="106">
        <v>0.41935483870967744</v>
      </c>
      <c r="F55" s="106">
        <v>0.46774193548387094</v>
      </c>
      <c r="G55" s="106">
        <v>0.47580645161290325</v>
      </c>
      <c r="H55" s="106">
        <v>0.52419354838709675</v>
      </c>
      <c r="I55" s="106">
        <v>0.66935483870967738</v>
      </c>
      <c r="J55" s="106">
        <v>0.83870967741935487</v>
      </c>
      <c r="K55" s="106">
        <v>0.91129032258064513</v>
      </c>
      <c r="L55" s="106">
        <v>0.93</v>
      </c>
      <c r="M55" s="106">
        <v>0.92741935483870963</v>
      </c>
      <c r="N55" s="113">
        <v>0.92741935483870963</v>
      </c>
      <c r="O55" s="113">
        <v>0.93870967741935485</v>
      </c>
      <c r="P55" s="113">
        <v>0.95</v>
      </c>
      <c r="Q55" s="92"/>
      <c r="R55" s="104" t="s">
        <v>59</v>
      </c>
      <c r="S55" s="105">
        <v>124</v>
      </c>
      <c r="T55" s="103">
        <v>0.39516129032258063</v>
      </c>
      <c r="U55" s="103">
        <v>2.4193548387096808E-2</v>
      </c>
      <c r="V55" s="103">
        <v>4.8387096774193505E-2</v>
      </c>
      <c r="W55" s="103">
        <v>8.0645161290323064E-3</v>
      </c>
      <c r="X55" s="103">
        <v>4.8387096774193505E-2</v>
      </c>
      <c r="Y55" s="103">
        <v>0.14516129032258063</v>
      </c>
      <c r="Z55" s="103">
        <v>0.16935483870967749</v>
      </c>
      <c r="AA55" s="103">
        <v>7.2580645161290258E-2</v>
      </c>
      <c r="AB55" s="103">
        <v>1.870967741935492E-2</v>
      </c>
      <c r="AC55" s="103">
        <v>-2.580645161290418E-3</v>
      </c>
      <c r="AD55" s="112">
        <v>0</v>
      </c>
      <c r="AE55" s="111">
        <v>1.1290322580645218E-2</v>
      </c>
      <c r="AF55" s="111">
        <v>1.1290322580645107E-2</v>
      </c>
      <c r="AG55" s="92"/>
      <c r="AH55" s="92"/>
      <c r="AI55" s="104" t="s">
        <v>59</v>
      </c>
      <c r="AJ55" s="105">
        <v>124</v>
      </c>
      <c r="AK55" s="103">
        <v>0.39516129032258063</v>
      </c>
      <c r="AL55" s="100">
        <f t="shared" si="3"/>
        <v>6.1224489795918456E-2</v>
      </c>
      <c r="AM55" s="100">
        <f t="shared" si="4"/>
        <v>0.11538461538461528</v>
      </c>
      <c r="AN55" s="100">
        <f t="shared" si="5"/>
        <v>1.7241379310344931E-2</v>
      </c>
      <c r="AO55" s="100">
        <f t="shared" si="6"/>
        <v>0.1016949152542372</v>
      </c>
      <c r="AP55" s="100">
        <f t="shared" si="7"/>
        <v>0.27692307692307688</v>
      </c>
      <c r="AQ55" s="100">
        <f t="shared" si="8"/>
        <v>0.25301204819277123</v>
      </c>
      <c r="AR55" s="100">
        <f t="shared" si="9"/>
        <v>8.6538461538461453E-2</v>
      </c>
      <c r="AS55" s="100">
        <f t="shared" si="10"/>
        <v>2.0530973451327525E-2</v>
      </c>
      <c r="AT55" s="100">
        <f t="shared" si="11"/>
        <v>-2.7748872702047503E-3</v>
      </c>
      <c r="AU55" s="100">
        <f t="shared" si="12"/>
        <v>0</v>
      </c>
      <c r="AV55" s="100">
        <f t="shared" si="13"/>
        <v>1.2173913043478323E-2</v>
      </c>
    </row>
    <row r="56" spans="2:48" ht="15.75">
      <c r="B56" s="107" t="s">
        <v>60</v>
      </c>
      <c r="C56" s="108">
        <v>27</v>
      </c>
      <c r="D56" s="109">
        <v>0.37037037037037035</v>
      </c>
      <c r="E56" s="109">
        <v>0.37037037037037035</v>
      </c>
      <c r="F56" s="109">
        <v>0.37037037037037035</v>
      </c>
      <c r="G56" s="109">
        <v>0.48148148148148145</v>
      </c>
      <c r="H56" s="109">
        <v>0.55555555555555558</v>
      </c>
      <c r="I56" s="109">
        <v>0.55555555555555558</v>
      </c>
      <c r="J56" s="109">
        <v>0.55555555555555558</v>
      </c>
      <c r="K56" s="109">
        <v>0.62962962962962965</v>
      </c>
      <c r="L56" s="109">
        <v>0.63</v>
      </c>
      <c r="M56" s="109">
        <v>0.66666666666666663</v>
      </c>
      <c r="N56" s="114">
        <v>0.66666666666666663</v>
      </c>
      <c r="O56" s="114">
        <v>0.68333333333333335</v>
      </c>
      <c r="P56" s="114">
        <v>0.7</v>
      </c>
      <c r="Q56" s="92"/>
      <c r="R56" s="107" t="s">
        <v>60</v>
      </c>
      <c r="S56" s="108">
        <v>27</v>
      </c>
      <c r="T56" s="109">
        <v>0.37037037037037035</v>
      </c>
      <c r="U56" s="109">
        <v>0</v>
      </c>
      <c r="V56" s="109">
        <v>0</v>
      </c>
      <c r="W56" s="109">
        <v>0.1111111111111111</v>
      </c>
      <c r="X56" s="109">
        <v>7.4074074074074125E-2</v>
      </c>
      <c r="Y56" s="109">
        <v>0</v>
      </c>
      <c r="Z56" s="109">
        <v>0</v>
      </c>
      <c r="AA56" s="109">
        <v>7.407407407407407E-2</v>
      </c>
      <c r="AB56" s="109">
        <v>3.7037037037035425E-4</v>
      </c>
      <c r="AC56" s="109">
        <v>3.6666666666666625E-2</v>
      </c>
      <c r="AD56" s="114">
        <v>0</v>
      </c>
      <c r="AE56" s="111">
        <v>1.6666666666666718E-2</v>
      </c>
      <c r="AF56" s="111">
        <v>1.6666666666666607E-2</v>
      </c>
      <c r="AG56" s="92"/>
      <c r="AH56" s="92"/>
      <c r="AI56" s="107" t="s">
        <v>60</v>
      </c>
      <c r="AJ56" s="108">
        <v>27</v>
      </c>
      <c r="AK56" s="109">
        <v>0.37037037037037035</v>
      </c>
      <c r="AL56" s="100">
        <f t="shared" si="3"/>
        <v>0</v>
      </c>
      <c r="AM56" s="100">
        <f t="shared" si="4"/>
        <v>0</v>
      </c>
      <c r="AN56" s="100">
        <f t="shared" si="5"/>
        <v>0.3</v>
      </c>
      <c r="AO56" s="100">
        <f t="shared" si="6"/>
        <v>0.15384615384615397</v>
      </c>
      <c r="AP56" s="100">
        <f t="shared" si="7"/>
        <v>0</v>
      </c>
      <c r="AQ56" s="100">
        <f t="shared" si="8"/>
        <v>0</v>
      </c>
      <c r="AR56" s="100">
        <f t="shared" si="9"/>
        <v>0.13333333333333333</v>
      </c>
      <c r="AS56" s="100">
        <f t="shared" si="10"/>
        <v>5.8823529411762142E-4</v>
      </c>
      <c r="AT56" s="100">
        <f t="shared" si="11"/>
        <v>5.8201058201058135E-2</v>
      </c>
      <c r="AU56" s="100">
        <f t="shared" si="12"/>
        <v>0</v>
      </c>
      <c r="AV56" s="100">
        <f t="shared" si="13"/>
        <v>2.5000000000000078E-2</v>
      </c>
    </row>
    <row r="57" spans="2:48">
      <c r="B57" s="110" t="s">
        <v>103</v>
      </c>
      <c r="C57" s="92"/>
      <c r="D57" s="92"/>
      <c r="E57" s="92"/>
      <c r="F57" s="92"/>
      <c r="G57" s="92"/>
      <c r="H57" s="92"/>
      <c r="I57" s="92"/>
      <c r="J57" s="92"/>
      <c r="K57" s="92"/>
      <c r="L57" s="92"/>
      <c r="M57" s="92"/>
      <c r="N57" s="92"/>
      <c r="Q57" s="92"/>
      <c r="R57" s="110" t="s">
        <v>103</v>
      </c>
      <c r="S57" s="92"/>
      <c r="T57" s="92"/>
      <c r="U57" s="92"/>
      <c r="V57" s="92"/>
      <c r="W57" s="92"/>
      <c r="X57" s="92"/>
      <c r="Y57" s="92"/>
      <c r="Z57" s="92"/>
      <c r="AA57" s="92"/>
      <c r="AB57" s="92"/>
      <c r="AC57" s="92"/>
      <c r="AD57" s="92"/>
      <c r="AG57" s="92"/>
      <c r="AH57" s="92"/>
      <c r="AI57" s="110" t="s">
        <v>103</v>
      </c>
      <c r="AJ57" s="92"/>
      <c r="AK57" s="92"/>
      <c r="AL57" s="92"/>
      <c r="AM57" s="92"/>
      <c r="AN57" s="92"/>
      <c r="AO57" s="92"/>
      <c r="AP57" s="92"/>
      <c r="AQ57" s="92"/>
      <c r="AR57" s="92"/>
      <c r="AS57" s="92"/>
    </row>
    <row r="58" spans="2:48" ht="63.75" customHeight="1">
      <c r="B58" s="278" t="s">
        <v>114</v>
      </c>
      <c r="C58" s="278"/>
      <c r="D58" s="278"/>
      <c r="E58" s="278"/>
      <c r="F58" s="278"/>
      <c r="G58" s="278"/>
      <c r="H58" s="278"/>
      <c r="I58" s="278"/>
      <c r="J58" s="278"/>
      <c r="K58" s="278"/>
      <c r="L58" s="278"/>
      <c r="M58" s="278"/>
      <c r="N58" s="278"/>
      <c r="O58" s="237"/>
      <c r="P58" s="237"/>
      <c r="Q58" s="115"/>
      <c r="R58" s="278" t="s">
        <v>114</v>
      </c>
      <c r="S58" s="278"/>
      <c r="T58" s="278"/>
      <c r="U58" s="278"/>
      <c r="V58" s="278"/>
      <c r="W58" s="278"/>
      <c r="X58" s="278"/>
      <c r="Y58" s="278"/>
      <c r="Z58" s="278"/>
      <c r="AA58" s="278"/>
      <c r="AB58" s="278"/>
      <c r="AC58" s="278"/>
      <c r="AD58" s="278"/>
      <c r="AE58" s="278"/>
      <c r="AF58" s="278"/>
      <c r="AG58" s="278"/>
      <c r="AH58" s="115"/>
      <c r="AI58" s="278" t="s">
        <v>114</v>
      </c>
      <c r="AJ58" s="278"/>
      <c r="AK58" s="278"/>
      <c r="AL58" s="278"/>
      <c r="AM58" s="278"/>
      <c r="AN58" s="278"/>
      <c r="AO58" s="278"/>
      <c r="AP58" s="278"/>
      <c r="AQ58" s="278"/>
      <c r="AR58" s="278"/>
      <c r="AS58" s="278"/>
    </row>
    <row r="59" spans="2:48" ht="31.5" customHeight="1">
      <c r="B59" s="278" t="s">
        <v>115</v>
      </c>
      <c r="C59" s="278"/>
      <c r="D59" s="278"/>
      <c r="E59" s="278"/>
      <c r="F59" s="278"/>
      <c r="G59" s="278"/>
      <c r="H59" s="278"/>
      <c r="I59" s="278"/>
      <c r="J59" s="278"/>
      <c r="K59" s="278"/>
      <c r="L59" s="278"/>
      <c r="M59" s="278"/>
      <c r="N59" s="278"/>
      <c r="O59" s="237"/>
      <c r="P59" s="237"/>
      <c r="Q59" s="115"/>
      <c r="R59" s="278" t="s">
        <v>115</v>
      </c>
      <c r="S59" s="278"/>
      <c r="T59" s="278"/>
      <c r="U59" s="278"/>
      <c r="V59" s="278"/>
      <c r="W59" s="278"/>
      <c r="X59" s="278"/>
      <c r="Y59" s="278"/>
      <c r="Z59" s="278"/>
      <c r="AA59" s="278"/>
      <c r="AB59" s="278"/>
      <c r="AC59" s="278"/>
      <c r="AD59" s="278"/>
      <c r="AE59" s="278"/>
      <c r="AF59" s="278"/>
      <c r="AG59" s="278"/>
      <c r="AH59" s="115"/>
      <c r="AI59" s="278" t="s">
        <v>115</v>
      </c>
      <c r="AJ59" s="278"/>
      <c r="AK59" s="278"/>
      <c r="AL59" s="278"/>
      <c r="AM59" s="278"/>
      <c r="AN59" s="278"/>
      <c r="AO59" s="278"/>
      <c r="AP59" s="278"/>
      <c r="AQ59" s="278"/>
      <c r="AR59" s="278"/>
      <c r="AS59" s="278"/>
    </row>
  </sheetData>
  <mergeCells count="6">
    <mergeCell ref="B58:N58"/>
    <mergeCell ref="R58:AG58"/>
    <mergeCell ref="AI58:AS58"/>
    <mergeCell ref="B59:N59"/>
    <mergeCell ref="R59:AG59"/>
    <mergeCell ref="AI59:AS5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X174"/>
  <sheetViews>
    <sheetView topLeftCell="A2" zoomScale="55" zoomScaleNormal="55" workbookViewId="0">
      <selection activeCell="AJ2" sqref="AJ2"/>
    </sheetView>
  </sheetViews>
  <sheetFormatPr defaultRowHeight="15"/>
  <cols>
    <col min="1" max="1" width="15.42578125" style="202" customWidth="1"/>
    <col min="2" max="2" width="9.7109375" customWidth="1"/>
    <col min="3" max="3" width="17.85546875" customWidth="1"/>
    <col min="16" max="17" width="9.140625" style="202"/>
    <col min="20" max="20" width="20.5703125" customWidth="1"/>
    <col min="33" max="34" width="9.140625" style="202"/>
    <col min="36" max="36" width="21.85546875" customWidth="1"/>
    <col min="49" max="49" width="9" customWidth="1"/>
  </cols>
  <sheetData>
    <row r="1" spans="1:50" s="251" customFormat="1" ht="21">
      <c r="C1" s="201" t="s">
        <v>94</v>
      </c>
      <c r="D1" s="255"/>
      <c r="E1" s="255"/>
      <c r="F1" s="255"/>
      <c r="G1" s="255"/>
      <c r="H1" s="255"/>
      <c r="I1" s="255"/>
      <c r="J1" s="255"/>
      <c r="K1" s="255"/>
      <c r="L1" s="255"/>
      <c r="M1" s="255"/>
      <c r="N1" s="255"/>
      <c r="O1" s="255"/>
      <c r="P1" s="255"/>
      <c r="Q1" s="255"/>
      <c r="R1" s="256"/>
      <c r="S1" s="255"/>
      <c r="T1" s="201" t="s">
        <v>94</v>
      </c>
      <c r="U1" s="255"/>
      <c r="V1" s="255"/>
      <c r="W1" s="255"/>
      <c r="X1" s="255"/>
      <c r="Y1" s="255"/>
      <c r="Z1" s="255"/>
      <c r="AA1" s="255"/>
      <c r="AB1" s="255"/>
      <c r="AC1" s="255"/>
      <c r="AD1" s="255"/>
      <c r="AE1" s="255"/>
      <c r="AF1" s="255"/>
      <c r="AG1" s="255"/>
      <c r="AH1" s="255"/>
      <c r="AI1" s="255"/>
      <c r="AJ1" s="201" t="s">
        <v>94</v>
      </c>
      <c r="AK1" s="255"/>
      <c r="AL1" s="255"/>
      <c r="AM1" s="255"/>
      <c r="AN1" s="255"/>
      <c r="AO1" s="255"/>
      <c r="AP1" s="255"/>
      <c r="AQ1" s="255"/>
      <c r="AR1" s="255"/>
      <c r="AS1" s="255"/>
      <c r="AT1" s="255"/>
      <c r="AU1" s="255"/>
      <c r="AV1" s="255"/>
    </row>
    <row r="2" spans="1:50" s="168" customFormat="1">
      <c r="A2" s="202"/>
      <c r="C2" s="281" t="s">
        <v>118</v>
      </c>
      <c r="D2" s="203" t="s">
        <v>111</v>
      </c>
      <c r="E2" s="203"/>
      <c r="F2" s="204"/>
      <c r="G2" s="204"/>
      <c r="H2" s="204"/>
      <c r="I2" s="204"/>
      <c r="J2" s="204"/>
      <c r="K2" s="204"/>
      <c r="L2" s="204"/>
      <c r="M2" s="204"/>
      <c r="N2" s="204"/>
      <c r="O2" s="204"/>
      <c r="P2" s="204"/>
      <c r="Q2" s="204"/>
      <c r="R2" s="202"/>
      <c r="S2" s="202"/>
      <c r="T2" s="281" t="s">
        <v>118</v>
      </c>
      <c r="U2" s="203" t="s">
        <v>96</v>
      </c>
      <c r="V2" s="211"/>
      <c r="W2" s="204"/>
      <c r="X2" s="204"/>
      <c r="Y2" s="204"/>
      <c r="Z2" s="204"/>
      <c r="AA2" s="204"/>
      <c r="AB2" s="204"/>
      <c r="AC2" s="204"/>
      <c r="AD2" s="204"/>
      <c r="AE2" s="204"/>
      <c r="AF2" s="204"/>
      <c r="AG2" s="204"/>
      <c r="AH2" s="204"/>
      <c r="AI2" s="202"/>
      <c r="AJ2" s="281" t="s">
        <v>118</v>
      </c>
      <c r="AK2" s="203" t="s">
        <v>97</v>
      </c>
      <c r="AL2" s="211"/>
      <c r="AM2" s="204"/>
      <c r="AN2" s="204"/>
      <c r="AO2" s="204"/>
      <c r="AP2" s="204"/>
      <c r="AQ2" s="204"/>
      <c r="AR2" s="204"/>
      <c r="AS2" s="204"/>
      <c r="AT2" s="219"/>
      <c r="AU2" s="227"/>
      <c r="AV2" s="227"/>
    </row>
    <row r="3" spans="1:50" s="168" customFormat="1" ht="90">
      <c r="A3" s="202"/>
      <c r="C3" s="202"/>
      <c r="D3" s="215" t="s">
        <v>98</v>
      </c>
      <c r="E3" s="213">
        <v>41061</v>
      </c>
      <c r="F3" s="213">
        <v>41091</v>
      </c>
      <c r="G3" s="213">
        <v>41122</v>
      </c>
      <c r="H3" s="213">
        <v>41153</v>
      </c>
      <c r="I3" s="213">
        <v>41183</v>
      </c>
      <c r="J3" s="213">
        <v>41214</v>
      </c>
      <c r="K3" s="213">
        <v>41244</v>
      </c>
      <c r="L3" s="213">
        <v>41275</v>
      </c>
      <c r="M3" s="218">
        <v>41306</v>
      </c>
      <c r="N3" s="218">
        <v>41334</v>
      </c>
      <c r="O3" s="218">
        <v>41365</v>
      </c>
      <c r="P3" s="218">
        <v>41395</v>
      </c>
      <c r="Q3" s="218">
        <v>41426</v>
      </c>
      <c r="R3" s="202"/>
      <c r="S3" s="202"/>
      <c r="T3" s="202"/>
      <c r="U3" s="215" t="s">
        <v>99</v>
      </c>
      <c r="V3" s="217" t="s">
        <v>100</v>
      </c>
      <c r="W3" s="213">
        <v>41091</v>
      </c>
      <c r="X3" s="213">
        <v>41122</v>
      </c>
      <c r="Y3" s="213">
        <v>41153</v>
      </c>
      <c r="Z3" s="213">
        <v>41183</v>
      </c>
      <c r="AA3" s="213">
        <v>41214</v>
      </c>
      <c r="AB3" s="213">
        <v>41244</v>
      </c>
      <c r="AC3" s="213">
        <v>41275</v>
      </c>
      <c r="AD3" s="214">
        <v>41306</v>
      </c>
      <c r="AE3" s="214">
        <v>41334</v>
      </c>
      <c r="AF3" s="214">
        <v>41365</v>
      </c>
      <c r="AG3" s="214">
        <v>41395</v>
      </c>
      <c r="AH3" s="214">
        <v>41426</v>
      </c>
      <c r="AI3" s="202"/>
      <c r="AJ3" s="202"/>
      <c r="AK3" s="215" t="s">
        <v>99</v>
      </c>
      <c r="AL3" s="217" t="s">
        <v>100</v>
      </c>
      <c r="AM3" s="217">
        <v>41091</v>
      </c>
      <c r="AN3" s="217">
        <v>41122</v>
      </c>
      <c r="AO3" s="217">
        <v>41153</v>
      </c>
      <c r="AP3" s="217">
        <v>41183</v>
      </c>
      <c r="AQ3" s="217">
        <v>41214</v>
      </c>
      <c r="AR3" s="217">
        <v>41244</v>
      </c>
      <c r="AS3" s="217">
        <v>41275</v>
      </c>
      <c r="AT3" s="217">
        <v>41306</v>
      </c>
      <c r="AU3" s="217">
        <v>41334</v>
      </c>
      <c r="AV3" s="217">
        <v>41365</v>
      </c>
      <c r="AW3" s="217">
        <v>41395</v>
      </c>
      <c r="AX3" s="217">
        <v>41426</v>
      </c>
    </row>
    <row r="4" spans="1:50" s="168" customFormat="1" ht="15.75">
      <c r="A4" s="202"/>
      <c r="C4" s="220" t="s">
        <v>101</v>
      </c>
      <c r="D4" s="225">
        <v>716592</v>
      </c>
      <c r="E4" s="224">
        <v>0.14012459832901142</v>
      </c>
      <c r="F4" s="224">
        <v>0.14787899662475698</v>
      </c>
      <c r="G4" s="224">
        <v>0.16138991008341161</v>
      </c>
      <c r="H4" s="224">
        <v>0.17503344324716821</v>
      </c>
      <c r="I4" s="224">
        <v>0.18704352046329475</v>
      </c>
      <c r="J4" s="224">
        <v>0.2041801827437611</v>
      </c>
      <c r="K4" s="224">
        <v>0.22341247002065129</v>
      </c>
      <c r="L4" s="224">
        <v>0.24886040445800198</v>
      </c>
      <c r="M4" s="224">
        <v>0.27862745098039216</v>
      </c>
      <c r="N4" s="224">
        <v>0.29618602922279258</v>
      </c>
      <c r="O4" s="224">
        <v>0.35583252403183935</v>
      </c>
      <c r="P4" s="239">
        <f>AVERAGE(P6:P56)</f>
        <v>0.36140790455018396</v>
      </c>
      <c r="Q4" s="239">
        <f>AVERAGE(Q6:Q56)</f>
        <v>0.36941176470588227</v>
      </c>
      <c r="R4" s="202"/>
      <c r="S4" s="202"/>
      <c r="T4" s="220" t="s">
        <v>101</v>
      </c>
      <c r="U4" s="225">
        <v>716592</v>
      </c>
      <c r="V4" s="224">
        <v>0.14012459832901142</v>
      </c>
      <c r="W4" s="224">
        <v>7.7543982957455982E-3</v>
      </c>
      <c r="X4" s="224">
        <v>1.3510913458654579E-2</v>
      </c>
      <c r="Y4" s="224">
        <v>1.3643533163756572E-2</v>
      </c>
      <c r="Z4" s="224">
        <v>1.2010077216126593E-2</v>
      </c>
      <c r="AA4" s="224">
        <v>1.7136662280466213E-2</v>
      </c>
      <c r="AB4" s="224">
        <v>1.9232287276890334E-2</v>
      </c>
      <c r="AC4" s="224">
        <v>2.5447934437350668E-2</v>
      </c>
      <c r="AD4" s="224">
        <v>2.9767046522390154E-2</v>
      </c>
      <c r="AE4" s="224">
        <v>1.7558578242400431E-2</v>
      </c>
      <c r="AF4" s="224">
        <v>5.9646494809046928E-2</v>
      </c>
      <c r="AG4" s="239"/>
      <c r="AH4" s="239"/>
      <c r="AI4" s="202"/>
      <c r="AJ4" s="220" t="s">
        <v>101</v>
      </c>
      <c r="AK4" s="225">
        <v>716592</v>
      </c>
      <c r="AL4" s="224"/>
      <c r="AM4" s="224"/>
      <c r="AN4" s="224"/>
      <c r="AO4" s="224"/>
      <c r="AP4" s="224"/>
      <c r="AQ4" s="224"/>
      <c r="AR4" s="224"/>
      <c r="AS4" s="224"/>
      <c r="AT4" s="224"/>
      <c r="AU4" s="224"/>
      <c r="AV4" s="224"/>
      <c r="AW4" s="224"/>
      <c r="AX4" s="224"/>
    </row>
    <row r="5" spans="1:50" s="168" customFormat="1">
      <c r="A5" s="202"/>
      <c r="C5" s="226" t="s">
        <v>102</v>
      </c>
      <c r="D5" s="221"/>
      <c r="E5" s="222"/>
      <c r="F5" s="223">
        <v>5556.7397835449046</v>
      </c>
      <c r="G5" s="223">
        <v>9681.8124971642374</v>
      </c>
      <c r="H5" s="223">
        <v>9776.8467168826737</v>
      </c>
      <c r="I5" s="223">
        <v>8606.3252524585496</v>
      </c>
      <c r="J5" s="223">
        <v>12279.995096883937</v>
      </c>
      <c r="K5" s="223">
        <v>13781.703204321297</v>
      </c>
      <c r="L5" s="223">
        <v>18235.786234330004</v>
      </c>
      <c r="M5" s="223">
        <v>21330.827401572624</v>
      </c>
      <c r="N5" s="223">
        <v>12582.336699878206</v>
      </c>
      <c r="O5" s="223">
        <v>42742.201008204443</v>
      </c>
      <c r="P5" s="240">
        <f>(P4-O4)*$D4</f>
        <v>3995.2730764015996</v>
      </c>
      <c r="Q5" s="240">
        <f>(Q4-P4)*$D4</f>
        <v>5735.5021566921687</v>
      </c>
      <c r="R5" s="202"/>
      <c r="S5" s="202"/>
      <c r="T5" s="231"/>
      <c r="U5" s="228"/>
      <c r="V5" s="229"/>
      <c r="W5" s="230"/>
      <c r="X5" s="230"/>
      <c r="Y5" s="230"/>
      <c r="Z5" s="230"/>
      <c r="AA5" s="230"/>
      <c r="AB5" s="230"/>
      <c r="AC5" s="230"/>
      <c r="AD5" s="230"/>
      <c r="AE5" s="230"/>
      <c r="AF5" s="230"/>
      <c r="AG5" s="241"/>
      <c r="AH5" s="270"/>
      <c r="AI5" s="202"/>
      <c r="AJ5" s="231"/>
      <c r="AK5" s="228"/>
      <c r="AL5" s="229"/>
      <c r="AM5" s="230"/>
      <c r="AN5" s="230"/>
      <c r="AO5" s="230"/>
      <c r="AP5" s="230"/>
      <c r="AQ5" s="230"/>
      <c r="AR5" s="230"/>
      <c r="AS5" s="230"/>
      <c r="AT5" s="230"/>
      <c r="AU5" s="230"/>
      <c r="AV5" s="232"/>
      <c r="AW5" s="232"/>
      <c r="AX5" s="232"/>
    </row>
    <row r="6" spans="1:50" s="168" customFormat="1" ht="15.75">
      <c r="A6" s="202"/>
      <c r="C6" s="205" t="s">
        <v>10</v>
      </c>
      <c r="D6" s="208">
        <v>9676</v>
      </c>
      <c r="E6" s="234">
        <v>0.16483743618362579</v>
      </c>
      <c r="F6" s="234">
        <v>0.17393191542134306</v>
      </c>
      <c r="G6" s="234">
        <v>0.18829705876273742</v>
      </c>
      <c r="H6" s="234">
        <v>0.20555590004340546</v>
      </c>
      <c r="I6" s="234">
        <v>0.21372026208635619</v>
      </c>
      <c r="J6" s="234">
        <v>0.23376945495132384</v>
      </c>
      <c r="K6" s="234">
        <v>0.26425662966867158</v>
      </c>
      <c r="L6" s="234">
        <v>0.29464045803104522</v>
      </c>
      <c r="M6" s="234">
        <v>0.33</v>
      </c>
      <c r="N6" s="234">
        <v>0.33287860937144742</v>
      </c>
      <c r="O6" s="234">
        <v>0.37070337529195341</v>
      </c>
      <c r="P6" s="234">
        <v>0.37226126498553119</v>
      </c>
      <c r="Q6" s="234">
        <v>0.38</v>
      </c>
      <c r="R6" s="202"/>
      <c r="S6" s="202"/>
      <c r="T6" s="205" t="s">
        <v>10</v>
      </c>
      <c r="U6" s="208">
        <v>9676</v>
      </c>
      <c r="V6" s="234">
        <v>0.16483743618362579</v>
      </c>
      <c r="W6" s="234">
        <v>9.094479237717279E-3</v>
      </c>
      <c r="X6" s="234">
        <v>1.4365143341394354E-2</v>
      </c>
      <c r="Y6" s="234">
        <v>1.7258841280668041E-2</v>
      </c>
      <c r="Z6" s="234">
        <v>8.1643620429507346E-3</v>
      </c>
      <c r="AA6" s="234">
        <v>2.0049192864967647E-2</v>
      </c>
      <c r="AB6" s="234">
        <v>3.0487174717347743E-2</v>
      </c>
      <c r="AC6" s="234">
        <v>3.0383828362373633E-2</v>
      </c>
      <c r="AD6" s="234">
        <v>3.53595419689548E-2</v>
      </c>
      <c r="AE6" s="234">
        <v>2.8786093714474048E-3</v>
      </c>
      <c r="AF6" s="234">
        <v>3.7824765920505987E-2</v>
      </c>
      <c r="AG6" s="234">
        <v>1.5578896935777853E-3</v>
      </c>
      <c r="AH6" s="263">
        <v>7.7387350144688116E-3</v>
      </c>
      <c r="AI6" s="202"/>
      <c r="AJ6" s="205" t="s">
        <v>10</v>
      </c>
      <c r="AK6" s="208">
        <v>9676</v>
      </c>
      <c r="AL6" s="234">
        <v>0.16483743618362579</v>
      </c>
      <c r="AM6" s="234">
        <v>5.5172413793103413E-2</v>
      </c>
      <c r="AN6" s="234">
        <v>8.2590612002376745E-2</v>
      </c>
      <c r="AO6" s="234">
        <v>9.1657519209659782E-2</v>
      </c>
      <c r="AP6" s="234">
        <v>3.9718451483157315E-2</v>
      </c>
      <c r="AQ6" s="234">
        <v>9.3810444874274646E-2</v>
      </c>
      <c r="AR6" s="234">
        <v>0.13041556145004432</v>
      </c>
      <c r="AS6" s="234">
        <v>0.11497849041845903</v>
      </c>
      <c r="AT6" s="234">
        <v>0.12000911960715555</v>
      </c>
      <c r="AU6" s="234">
        <v>8.7230587013557709E-3</v>
      </c>
      <c r="AV6" s="234">
        <v>0.11362930766842598</v>
      </c>
      <c r="AW6" s="234">
        <f t="shared" ref="AW6:AW37" si="0">AE6/M6</f>
        <v>8.7230587013557709E-3</v>
      </c>
      <c r="AX6" s="234">
        <f t="shared" ref="AX6:AX37" si="1">AF6/N6</f>
        <v>0.11362930766842598</v>
      </c>
    </row>
    <row r="7" spans="1:50" s="168" customFormat="1" ht="15.75">
      <c r="A7" s="202"/>
      <c r="C7" s="206" t="s">
        <v>11</v>
      </c>
      <c r="D7" s="209">
        <v>1933</v>
      </c>
      <c r="E7" s="235">
        <v>0.10866752910737387</v>
      </c>
      <c r="F7" s="235">
        <v>0.1148771021992238</v>
      </c>
      <c r="G7" s="235">
        <v>0.12160413971539456</v>
      </c>
      <c r="H7" s="235">
        <v>0.12574385510996119</v>
      </c>
      <c r="I7" s="235">
        <v>0.13609314359637775</v>
      </c>
      <c r="J7" s="235">
        <v>0.14126778783958602</v>
      </c>
      <c r="K7" s="235">
        <v>0.16455368693402328</v>
      </c>
      <c r="L7" s="235">
        <v>0.17956015523932731</v>
      </c>
      <c r="M7" s="235">
        <v>0.2</v>
      </c>
      <c r="N7" s="235">
        <v>0.21940491591203104</v>
      </c>
      <c r="O7" s="235">
        <v>0.22923673997412677</v>
      </c>
      <c r="P7" s="235">
        <v>0.23435075012933265</v>
      </c>
      <c r="Q7" s="235">
        <v>0.24</v>
      </c>
      <c r="R7" s="202"/>
      <c r="S7" s="202"/>
      <c r="T7" s="206" t="s">
        <v>11</v>
      </c>
      <c r="U7" s="209">
        <v>1933</v>
      </c>
      <c r="V7" s="235">
        <v>0.10866752910737387</v>
      </c>
      <c r="W7" s="235">
        <v>6.2095730918499265E-3</v>
      </c>
      <c r="X7" s="235">
        <v>6.7270375161707641E-3</v>
      </c>
      <c r="Y7" s="235">
        <v>4.1397153945666315E-3</v>
      </c>
      <c r="Z7" s="235">
        <v>1.0349288486416558E-2</v>
      </c>
      <c r="AA7" s="235">
        <v>5.1746442432082651E-3</v>
      </c>
      <c r="AB7" s="235">
        <v>2.3285899094437262E-2</v>
      </c>
      <c r="AC7" s="235">
        <v>1.5006468305304027E-2</v>
      </c>
      <c r="AD7" s="235">
        <v>2.0439844760672704E-2</v>
      </c>
      <c r="AE7" s="235">
        <v>1.9404915912031029E-2</v>
      </c>
      <c r="AF7" s="235">
        <v>9.8318240620957342E-3</v>
      </c>
      <c r="AG7" s="235">
        <v>5.1140101552058781E-3</v>
      </c>
      <c r="AH7" s="264">
        <v>5.6492498706673389E-3</v>
      </c>
      <c r="AI7" s="202"/>
      <c r="AJ7" s="206" t="s">
        <v>11</v>
      </c>
      <c r="AK7" s="209">
        <v>1933</v>
      </c>
      <c r="AL7" s="235">
        <v>0.10866752910737387</v>
      </c>
      <c r="AM7" s="235">
        <v>5.7142857142857058E-2</v>
      </c>
      <c r="AN7" s="235">
        <v>5.8558558558558571E-2</v>
      </c>
      <c r="AO7" s="235">
        <v>3.4042553191489432E-2</v>
      </c>
      <c r="AP7" s="235">
        <v>8.230452674897118E-2</v>
      </c>
      <c r="AQ7" s="235">
        <v>3.8022813688212823E-2</v>
      </c>
      <c r="AR7" s="235">
        <v>0.16483516483516489</v>
      </c>
      <c r="AS7" s="235">
        <v>9.1194968553459224E-2</v>
      </c>
      <c r="AT7" s="235">
        <v>0.1138328530259366</v>
      </c>
      <c r="AU7" s="235">
        <v>9.7024579560155144E-2</v>
      </c>
      <c r="AV7" s="235">
        <v>4.4811320754716999E-2</v>
      </c>
      <c r="AW7" s="235">
        <f t="shared" si="0"/>
        <v>9.7024579560155144E-2</v>
      </c>
      <c r="AX7" s="235">
        <f t="shared" si="1"/>
        <v>4.4811320754716999E-2</v>
      </c>
    </row>
    <row r="8" spans="1:50" s="168" customFormat="1" ht="15.75">
      <c r="A8" s="202"/>
      <c r="C8" s="206" t="s">
        <v>12</v>
      </c>
      <c r="D8" s="209">
        <v>14530</v>
      </c>
      <c r="E8" s="235">
        <v>0.14136431971315183</v>
      </c>
      <c r="F8" s="235">
        <v>0.14645728936201904</v>
      </c>
      <c r="G8" s="235">
        <v>0.1535461525219288</v>
      </c>
      <c r="H8" s="235">
        <v>0.16152972656609901</v>
      </c>
      <c r="I8" s="235">
        <v>0.16786152667009607</v>
      </c>
      <c r="J8" s="235">
        <v>0.17777217031113496</v>
      </c>
      <c r="K8" s="235">
        <v>0.19277578360104103</v>
      </c>
      <c r="L8" s="235">
        <v>0.21796533618868152</v>
      </c>
      <c r="M8" s="235">
        <v>0.24</v>
      </c>
      <c r="N8" s="235">
        <v>0.27694743063569766</v>
      </c>
      <c r="O8" s="235">
        <v>0.31018938118168221</v>
      </c>
      <c r="P8" s="235">
        <v>0.31514108740536823</v>
      </c>
      <c r="Q8" s="235">
        <v>0.33</v>
      </c>
      <c r="R8" s="202"/>
      <c r="S8" s="202"/>
      <c r="T8" s="206" t="s">
        <v>12</v>
      </c>
      <c r="U8" s="209">
        <v>14530</v>
      </c>
      <c r="V8" s="235">
        <v>0.14136431971315183</v>
      </c>
      <c r="W8" s="235">
        <v>5.0929696488672127E-3</v>
      </c>
      <c r="X8" s="235">
        <v>7.0888631599097529E-3</v>
      </c>
      <c r="Y8" s="235">
        <v>7.9835740441702163E-3</v>
      </c>
      <c r="Z8" s="235">
        <v>6.3318001039970595E-3</v>
      </c>
      <c r="AA8" s="235">
        <v>9.9106436410388854E-3</v>
      </c>
      <c r="AB8" s="235">
        <v>1.500361328990607E-2</v>
      </c>
      <c r="AC8" s="235">
        <v>2.5189552587640496E-2</v>
      </c>
      <c r="AD8" s="235">
        <v>2.2034663811318467E-2</v>
      </c>
      <c r="AE8" s="235">
        <v>3.6947430635697665E-2</v>
      </c>
      <c r="AF8" s="235">
        <v>3.3241950545984555E-2</v>
      </c>
      <c r="AG8" s="235">
        <v>4.9517062236860143E-3</v>
      </c>
      <c r="AH8" s="264">
        <v>1.485891259463179E-2</v>
      </c>
      <c r="AI8" s="202"/>
      <c r="AJ8" s="206" t="s">
        <v>12</v>
      </c>
      <c r="AK8" s="209">
        <v>14530</v>
      </c>
      <c r="AL8" s="235">
        <v>0.14136431971315183</v>
      </c>
      <c r="AM8" s="235">
        <v>3.6027263875365208E-2</v>
      </c>
      <c r="AN8" s="235">
        <v>4.8402255639097717E-2</v>
      </c>
      <c r="AO8" s="235">
        <v>5.1994621246078031E-2</v>
      </c>
      <c r="AP8" s="235">
        <v>3.9198977417980375E-2</v>
      </c>
      <c r="AQ8" s="235">
        <v>5.9040590405904078E-2</v>
      </c>
      <c r="AR8" s="235">
        <v>8.4397986837011135E-2</v>
      </c>
      <c r="AS8" s="235">
        <v>0.13066761870760446</v>
      </c>
      <c r="AT8" s="235">
        <v>0.10109251405115251</v>
      </c>
      <c r="AU8" s="235">
        <v>0.15394762764874029</v>
      </c>
      <c r="AV8" s="235">
        <v>0.12002982107355854</v>
      </c>
      <c r="AW8" s="235">
        <f t="shared" si="0"/>
        <v>0.15394762764874029</v>
      </c>
      <c r="AX8" s="235">
        <f t="shared" si="1"/>
        <v>0.12002982107355854</v>
      </c>
    </row>
    <row r="9" spans="1:50" s="168" customFormat="1" ht="15.75">
      <c r="A9" s="202"/>
      <c r="C9" s="206" t="s">
        <v>13</v>
      </c>
      <c r="D9" s="209">
        <v>5456</v>
      </c>
      <c r="E9" s="235">
        <v>0.16055423321305146</v>
      </c>
      <c r="F9" s="235">
        <v>0.17686625005775644</v>
      </c>
      <c r="G9" s="235">
        <v>0.19757701301788752</v>
      </c>
      <c r="H9" s="235">
        <v>0.21480543530330629</v>
      </c>
      <c r="I9" s="235">
        <v>0.23038432779544027</v>
      </c>
      <c r="J9" s="235">
        <v>0.24962884205042932</v>
      </c>
      <c r="K9" s="235">
        <v>0.27437178894970093</v>
      </c>
      <c r="L9" s="235">
        <v>0.3055295739339689</v>
      </c>
      <c r="M9" s="235">
        <v>0.34</v>
      </c>
      <c r="N9" s="235">
        <v>0.36033061928865201</v>
      </c>
      <c r="O9" s="235">
        <v>0.38690637706935116</v>
      </c>
      <c r="P9" s="235">
        <v>0.39222873900293254</v>
      </c>
      <c r="Q9" s="235">
        <v>0.4</v>
      </c>
      <c r="R9" s="202"/>
      <c r="S9" s="202"/>
      <c r="T9" s="206" t="s">
        <v>13</v>
      </c>
      <c r="U9" s="209">
        <v>5456</v>
      </c>
      <c r="V9" s="235">
        <v>0.16055423321305146</v>
      </c>
      <c r="W9" s="235">
        <v>1.6312016844704985E-2</v>
      </c>
      <c r="X9" s="235">
        <v>2.0710762960131079E-2</v>
      </c>
      <c r="Y9" s="235">
        <v>1.7228422285418765E-2</v>
      </c>
      <c r="Z9" s="235">
        <v>1.5578892492133983E-2</v>
      </c>
      <c r="AA9" s="235">
        <v>1.9244514254989048E-2</v>
      </c>
      <c r="AB9" s="235">
        <v>2.4742946899271617E-2</v>
      </c>
      <c r="AC9" s="235">
        <v>3.1157784984267967E-2</v>
      </c>
      <c r="AD9" s="235">
        <v>3.4470426066031123E-2</v>
      </c>
      <c r="AE9" s="235">
        <v>2.0330619288651985E-2</v>
      </c>
      <c r="AF9" s="235">
        <v>2.657575778069915E-2</v>
      </c>
      <c r="AG9" s="235">
        <v>5.3223619335813765E-3</v>
      </c>
      <c r="AH9" s="264">
        <v>7.7712609970674862E-3</v>
      </c>
      <c r="AI9" s="202"/>
      <c r="AJ9" s="206" t="s">
        <v>13</v>
      </c>
      <c r="AK9" s="209">
        <v>5456</v>
      </c>
      <c r="AL9" s="235">
        <v>0.16055423321305146</v>
      </c>
      <c r="AM9" s="235">
        <v>0.10159817351598165</v>
      </c>
      <c r="AN9" s="235">
        <v>0.117098445595855</v>
      </c>
      <c r="AO9" s="235">
        <v>8.7198515769944349E-2</v>
      </c>
      <c r="AP9" s="235">
        <v>7.2525597269624556E-2</v>
      </c>
      <c r="AQ9" s="235">
        <v>8.3532219570405741E-2</v>
      </c>
      <c r="AR9" s="235">
        <v>9.9118942731277485E-2</v>
      </c>
      <c r="AS9" s="235">
        <v>0.11356045424181693</v>
      </c>
      <c r="AT9" s="235">
        <v>0.11282189682063602</v>
      </c>
      <c r="AU9" s="235">
        <v>5.9795939084270541E-2</v>
      </c>
      <c r="AV9" s="235">
        <v>7.3753814852492355E-2</v>
      </c>
      <c r="AW9" s="235">
        <f t="shared" si="0"/>
        <v>5.9795939084270541E-2</v>
      </c>
      <c r="AX9" s="235">
        <f t="shared" si="1"/>
        <v>7.3753814852492355E-2</v>
      </c>
    </row>
    <row r="10" spans="1:50" s="168" customFormat="1" ht="15.75">
      <c r="A10" s="202"/>
      <c r="C10" s="206" t="s">
        <v>14</v>
      </c>
      <c r="D10" s="209">
        <v>76529</v>
      </c>
      <c r="E10" s="235">
        <v>0.12122231028345831</v>
      </c>
      <c r="F10" s="235">
        <v>0.12363970032360488</v>
      </c>
      <c r="G10" s="235">
        <v>0.13149295121078375</v>
      </c>
      <c r="H10" s="235">
        <v>0.14083583704162053</v>
      </c>
      <c r="I10" s="235">
        <v>0.14518713911388437</v>
      </c>
      <c r="J10" s="235">
        <v>0.15268758172493374</v>
      </c>
      <c r="K10" s="235">
        <v>0.1642257190516874</v>
      </c>
      <c r="L10" s="235">
        <v>0.18097757868124367</v>
      </c>
      <c r="M10" s="235">
        <v>0.21</v>
      </c>
      <c r="N10" s="235">
        <v>0.21381488230766721</v>
      </c>
      <c r="O10" s="235">
        <v>0.27492911591721064</v>
      </c>
      <c r="P10" s="235">
        <v>0.280547243528597</v>
      </c>
      <c r="Q10" s="235">
        <v>0.28999999999999998</v>
      </c>
      <c r="R10" s="202"/>
      <c r="S10" s="202"/>
      <c r="T10" s="206" t="s">
        <v>14</v>
      </c>
      <c r="U10" s="209">
        <v>76529</v>
      </c>
      <c r="V10" s="235">
        <v>0.12122231028345831</v>
      </c>
      <c r="W10" s="235">
        <v>2.417390040146572E-3</v>
      </c>
      <c r="X10" s="235">
        <v>7.8532508871788642E-3</v>
      </c>
      <c r="Y10" s="235">
        <v>9.3428858308367835E-3</v>
      </c>
      <c r="Z10" s="235">
        <v>4.3513020722638351E-3</v>
      </c>
      <c r="AA10" s="235">
        <v>7.5004426110493738E-3</v>
      </c>
      <c r="AB10" s="235">
        <v>1.1538137326753656E-2</v>
      </c>
      <c r="AC10" s="235">
        <v>1.6751859629556276E-2</v>
      </c>
      <c r="AD10" s="235">
        <v>2.902242131875632E-2</v>
      </c>
      <c r="AE10" s="235">
        <v>3.8148823076672167E-3</v>
      </c>
      <c r="AF10" s="235">
        <v>6.1114233609543434E-2</v>
      </c>
      <c r="AG10" s="235">
        <v>5.6181276113863587E-3</v>
      </c>
      <c r="AH10" s="264">
        <v>9.4527564714029788E-3</v>
      </c>
      <c r="AI10" s="202"/>
      <c r="AJ10" s="206" t="s">
        <v>14</v>
      </c>
      <c r="AK10" s="209">
        <v>76529</v>
      </c>
      <c r="AL10" s="235">
        <v>0.12122231028345831</v>
      </c>
      <c r="AM10" s="235">
        <v>1.9941791527433403E-2</v>
      </c>
      <c r="AN10" s="235">
        <v>6.3517226801944521E-2</v>
      </c>
      <c r="AO10" s="235">
        <v>7.1052370068568155E-2</v>
      </c>
      <c r="AP10" s="235">
        <v>3.0896270179996275E-2</v>
      </c>
      <c r="AQ10" s="235">
        <v>5.1660516605166032E-2</v>
      </c>
      <c r="AR10" s="235">
        <v>7.5566966195977733E-2</v>
      </c>
      <c r="AS10" s="235">
        <v>0.10200509229789945</v>
      </c>
      <c r="AT10" s="235">
        <v>0.16036473429602899</v>
      </c>
      <c r="AU10" s="235">
        <v>1.8166106226986747E-2</v>
      </c>
      <c r="AV10" s="235">
        <v>0.2858277821915296</v>
      </c>
      <c r="AW10" s="235">
        <f t="shared" si="0"/>
        <v>1.8166106226986747E-2</v>
      </c>
      <c r="AX10" s="235">
        <f t="shared" si="1"/>
        <v>0.2858277821915296</v>
      </c>
    </row>
    <row r="11" spans="1:50" s="168" customFormat="1" ht="15.75">
      <c r="A11" s="202"/>
      <c r="C11" s="206" t="s">
        <v>15</v>
      </c>
      <c r="D11" s="209">
        <v>12331</v>
      </c>
      <c r="E11" s="235">
        <v>7.6882217181282686E-2</v>
      </c>
      <c r="F11" s="235">
        <v>8.3613466153905538E-2</v>
      </c>
      <c r="G11" s="235">
        <v>9.5940572706178701E-2</v>
      </c>
      <c r="H11" s="235">
        <v>0.12027038826987575</v>
      </c>
      <c r="I11" s="235">
        <v>0.13284079297778589</v>
      </c>
      <c r="J11" s="235">
        <v>0.14662768846388088</v>
      </c>
      <c r="K11" s="235">
        <v>0.17825644869668705</v>
      </c>
      <c r="L11" s="235">
        <v>0.21621096097605447</v>
      </c>
      <c r="M11" s="235">
        <v>0.25</v>
      </c>
      <c r="N11" s="235">
        <v>0.27079084722394819</v>
      </c>
      <c r="O11" s="235">
        <v>0.33631915047550559</v>
      </c>
      <c r="P11" s="235">
        <v>0.33695564025626468</v>
      </c>
      <c r="Q11" s="235">
        <v>0.34</v>
      </c>
      <c r="R11" s="202"/>
      <c r="S11" s="202"/>
      <c r="T11" s="206" t="s">
        <v>15</v>
      </c>
      <c r="U11" s="209">
        <v>12331</v>
      </c>
      <c r="V11" s="235">
        <v>7.6882217181282686E-2</v>
      </c>
      <c r="W11" s="235">
        <v>6.7312489726228525E-3</v>
      </c>
      <c r="X11" s="235">
        <v>1.2327106552273162E-2</v>
      </c>
      <c r="Y11" s="235">
        <v>2.4329815563697052E-2</v>
      </c>
      <c r="Z11" s="235">
        <v>1.2570404707910141E-2</v>
      </c>
      <c r="AA11" s="235">
        <v>1.3786895486094991E-2</v>
      </c>
      <c r="AB11" s="235">
        <v>3.1628760232806169E-2</v>
      </c>
      <c r="AC11" s="235">
        <v>3.7954512279367414E-2</v>
      </c>
      <c r="AD11" s="235">
        <v>3.3789039023945533E-2</v>
      </c>
      <c r="AE11" s="235">
        <v>2.0790847223948195E-2</v>
      </c>
      <c r="AF11" s="235">
        <v>6.5528303251557396E-2</v>
      </c>
      <c r="AG11" s="235">
        <v>6.3648978075908635E-4</v>
      </c>
      <c r="AH11" s="264">
        <v>3.0443597437353476E-3</v>
      </c>
      <c r="AI11" s="202"/>
      <c r="AJ11" s="206" t="s">
        <v>15</v>
      </c>
      <c r="AK11" s="209">
        <v>12331</v>
      </c>
      <c r="AL11" s="235">
        <v>7.6882217181282686E-2</v>
      </c>
      <c r="AM11" s="235">
        <v>8.7552742616033769E-2</v>
      </c>
      <c r="AN11" s="235">
        <v>0.1474296799224053</v>
      </c>
      <c r="AO11" s="235">
        <v>0.25359256128486901</v>
      </c>
      <c r="AP11" s="235">
        <v>0.10451786918408629</v>
      </c>
      <c r="AQ11" s="235">
        <v>0.10378510378510375</v>
      </c>
      <c r="AR11" s="235">
        <v>0.21570796460176994</v>
      </c>
      <c r="AS11" s="235">
        <v>0.21292083712465887</v>
      </c>
      <c r="AT11" s="235">
        <v>0.15627810390097518</v>
      </c>
      <c r="AU11" s="235">
        <v>8.3163388895792778E-2</v>
      </c>
      <c r="AV11" s="235">
        <v>0.24198861934710991</v>
      </c>
      <c r="AW11" s="235">
        <f t="shared" si="0"/>
        <v>8.3163388895792778E-2</v>
      </c>
      <c r="AX11" s="235">
        <f t="shared" si="1"/>
        <v>0.24198861934710991</v>
      </c>
    </row>
    <row r="12" spans="1:50" s="168" customFormat="1" ht="15.75">
      <c r="A12" s="202"/>
      <c r="C12" s="206" t="s">
        <v>16</v>
      </c>
      <c r="D12" s="209">
        <v>10542</v>
      </c>
      <c r="E12" s="235">
        <v>0.11031735733110536</v>
      </c>
      <c r="F12" s="235">
        <v>0.1280554018890733</v>
      </c>
      <c r="G12" s="235">
        <v>0.13981752769221781</v>
      </c>
      <c r="H12" s="235">
        <v>0.15660701371767408</v>
      </c>
      <c r="I12" s="235">
        <v>0.16466976124402313</v>
      </c>
      <c r="J12" s="235">
        <v>0.17766501313943278</v>
      </c>
      <c r="K12" s="235">
        <v>0.19227281454011227</v>
      </c>
      <c r="L12" s="235">
        <v>0.21162340860334999</v>
      </c>
      <c r="M12" s="235">
        <v>0.24</v>
      </c>
      <c r="N12" s="235">
        <v>0.25222171379484881</v>
      </c>
      <c r="O12" s="235">
        <v>0.31425744182111098</v>
      </c>
      <c r="P12" s="235">
        <v>0.31673306772908366</v>
      </c>
      <c r="Q12" s="235">
        <v>0.32</v>
      </c>
      <c r="R12" s="202"/>
      <c r="S12" s="202"/>
      <c r="T12" s="206" t="s">
        <v>16</v>
      </c>
      <c r="U12" s="209">
        <v>10542</v>
      </c>
      <c r="V12" s="235">
        <v>0.11031735733110536</v>
      </c>
      <c r="W12" s="235">
        <v>1.7738044557967944E-2</v>
      </c>
      <c r="X12" s="235">
        <v>1.1762125803144508E-2</v>
      </c>
      <c r="Y12" s="235">
        <v>1.6789486025456268E-2</v>
      </c>
      <c r="Z12" s="235">
        <v>8.0627475263490567E-3</v>
      </c>
      <c r="AA12" s="235">
        <v>1.2995251895409649E-2</v>
      </c>
      <c r="AB12" s="235">
        <v>1.4607801400679493E-2</v>
      </c>
      <c r="AC12" s="235">
        <v>1.9350594063237719E-2</v>
      </c>
      <c r="AD12" s="235">
        <v>2.8376591396649997E-2</v>
      </c>
      <c r="AE12" s="235">
        <v>1.2221713794848821E-2</v>
      </c>
      <c r="AF12" s="235">
        <v>6.2035728026262171E-2</v>
      </c>
      <c r="AG12" s="235">
        <v>2.4756259079726783E-3</v>
      </c>
      <c r="AH12" s="264">
        <v>3.2669322709163451E-3</v>
      </c>
      <c r="AI12" s="202"/>
      <c r="AJ12" s="206" t="s">
        <v>16</v>
      </c>
      <c r="AK12" s="209">
        <v>10542</v>
      </c>
      <c r="AL12" s="235">
        <v>0.11031735733110536</v>
      </c>
      <c r="AM12" s="235">
        <v>0.16079105760963039</v>
      </c>
      <c r="AN12" s="235">
        <v>9.1851851851851823E-2</v>
      </c>
      <c r="AO12" s="235">
        <v>0.12008141112618718</v>
      </c>
      <c r="AP12" s="235">
        <v>5.148394912174438E-2</v>
      </c>
      <c r="AQ12" s="235">
        <v>7.8917050691244175E-2</v>
      </c>
      <c r="AR12" s="235">
        <v>8.2221035771489717E-2</v>
      </c>
      <c r="AS12" s="235">
        <v>0.10064134188455834</v>
      </c>
      <c r="AT12" s="235">
        <v>0.13409004034065444</v>
      </c>
      <c r="AU12" s="235">
        <v>5.0923807478536753E-2</v>
      </c>
      <c r="AV12" s="235">
        <v>0.2459571267393757</v>
      </c>
      <c r="AW12" s="235">
        <f t="shared" si="0"/>
        <v>5.0923807478536753E-2</v>
      </c>
      <c r="AX12" s="235">
        <f t="shared" si="1"/>
        <v>0.2459571267393757</v>
      </c>
    </row>
    <row r="13" spans="1:50" s="168" customFormat="1" ht="15.75">
      <c r="A13" s="202"/>
      <c r="C13" s="206" t="s">
        <v>17</v>
      </c>
      <c r="D13" s="209">
        <v>2298</v>
      </c>
      <c r="E13" s="235">
        <v>0.25285235737603839</v>
      </c>
      <c r="F13" s="235">
        <v>0.26895483108156926</v>
      </c>
      <c r="G13" s="235">
        <v>0.28853892072343107</v>
      </c>
      <c r="H13" s="235">
        <v>0.29985417251650681</v>
      </c>
      <c r="I13" s="235">
        <v>0.32770710000715475</v>
      </c>
      <c r="J13" s="235">
        <v>0.33771674582410638</v>
      </c>
      <c r="K13" s="235">
        <v>0.35817123945005097</v>
      </c>
      <c r="L13" s="235">
        <v>0.37557931913170589</v>
      </c>
      <c r="M13" s="235">
        <v>0.41</v>
      </c>
      <c r="N13" s="235">
        <v>0.42519234622442248</v>
      </c>
      <c r="O13" s="235">
        <v>0.47437017132509773</v>
      </c>
      <c r="P13" s="235">
        <v>0.47780678851174935</v>
      </c>
      <c r="Q13" s="235">
        <v>0.48</v>
      </c>
      <c r="R13" s="202"/>
      <c r="S13" s="202"/>
      <c r="T13" s="206" t="s">
        <v>17</v>
      </c>
      <c r="U13" s="209">
        <v>2298</v>
      </c>
      <c r="V13" s="235">
        <v>0.25285235737603839</v>
      </c>
      <c r="W13" s="235">
        <v>1.6102473705530862E-2</v>
      </c>
      <c r="X13" s="235">
        <v>1.9584089641861813E-2</v>
      </c>
      <c r="Y13" s="235">
        <v>1.1315251793075742E-2</v>
      </c>
      <c r="Z13" s="235">
        <v>2.7852927490647938E-2</v>
      </c>
      <c r="AA13" s="235">
        <v>1.0009645816951629E-2</v>
      </c>
      <c r="AB13" s="235">
        <v>2.0454493625944592E-2</v>
      </c>
      <c r="AC13" s="235">
        <v>1.740807968165492E-2</v>
      </c>
      <c r="AD13" s="235">
        <v>3.4420680868294085E-2</v>
      </c>
      <c r="AE13" s="235">
        <v>1.5192346224422504E-2</v>
      </c>
      <c r="AF13" s="235">
        <v>4.9177825100675254E-2</v>
      </c>
      <c r="AG13" s="235">
        <v>3.4366171866516138E-3</v>
      </c>
      <c r="AH13" s="264">
        <v>2.1932114882506348E-3</v>
      </c>
      <c r="AI13" s="202"/>
      <c r="AJ13" s="206" t="s">
        <v>17</v>
      </c>
      <c r="AK13" s="209">
        <v>2298</v>
      </c>
      <c r="AL13" s="235">
        <v>0.25285235737603839</v>
      </c>
      <c r="AM13" s="235">
        <v>6.3683304647160141E-2</v>
      </c>
      <c r="AN13" s="235">
        <v>7.2815533980582423E-2</v>
      </c>
      <c r="AO13" s="235">
        <v>3.9215686274509852E-2</v>
      </c>
      <c r="AP13" s="235">
        <v>9.288824383164003E-2</v>
      </c>
      <c r="AQ13" s="235">
        <v>3.0544488711819459E-2</v>
      </c>
      <c r="AR13" s="235">
        <v>6.0567010309278364E-2</v>
      </c>
      <c r="AS13" s="235">
        <v>4.8602673147022948E-2</v>
      </c>
      <c r="AT13" s="235">
        <v>9.1646901506373002E-2</v>
      </c>
      <c r="AU13" s="235">
        <v>3.705450298639635E-2</v>
      </c>
      <c r="AV13" s="235">
        <v>0.11566018423746158</v>
      </c>
      <c r="AW13" s="235">
        <f t="shared" si="0"/>
        <v>3.705450298639635E-2</v>
      </c>
      <c r="AX13" s="235">
        <f t="shared" si="1"/>
        <v>0.11566018423746158</v>
      </c>
    </row>
    <row r="14" spans="1:50" s="168" customFormat="1" ht="15.75">
      <c r="A14" s="202"/>
      <c r="C14" s="206" t="s">
        <v>18</v>
      </c>
      <c r="D14" s="209">
        <v>2589</v>
      </c>
      <c r="E14" s="235">
        <v>6.7977045233277716E-2</v>
      </c>
      <c r="F14" s="235">
        <v>7.4156776618121145E-2</v>
      </c>
      <c r="G14" s="235">
        <v>8.4585073330044433E-2</v>
      </c>
      <c r="H14" s="235">
        <v>9.3468437195756857E-2</v>
      </c>
      <c r="I14" s="235">
        <v>0.10157933463836386</v>
      </c>
      <c r="J14" s="235">
        <v>0.10660036638854914</v>
      </c>
      <c r="K14" s="235">
        <v>0.11741489631202515</v>
      </c>
      <c r="L14" s="235">
        <v>0.16569404775611443</v>
      </c>
      <c r="M14" s="235">
        <v>0.21</v>
      </c>
      <c r="N14" s="235">
        <v>0.21822176452728356</v>
      </c>
      <c r="O14" s="235">
        <v>0.26418351670205659</v>
      </c>
      <c r="P14" s="235">
        <v>0.27114716106604869</v>
      </c>
      <c r="Q14" s="235">
        <v>0.28000000000000003</v>
      </c>
      <c r="R14" s="202"/>
      <c r="S14" s="202"/>
      <c r="T14" s="206" t="s">
        <v>18</v>
      </c>
      <c r="U14" s="209">
        <v>2589</v>
      </c>
      <c r="V14" s="235">
        <v>6.7977045233277716E-2</v>
      </c>
      <c r="W14" s="235">
        <v>6.1797313848434288E-3</v>
      </c>
      <c r="X14" s="235">
        <v>1.0428296711923288E-2</v>
      </c>
      <c r="Y14" s="235">
        <v>8.8833638657124236E-3</v>
      </c>
      <c r="Z14" s="235">
        <v>8.1108974426069985E-3</v>
      </c>
      <c r="AA14" s="235">
        <v>5.0210317501852841E-3</v>
      </c>
      <c r="AB14" s="235">
        <v>1.0814529923476007E-2</v>
      </c>
      <c r="AC14" s="235">
        <v>4.8279151444089285E-2</v>
      </c>
      <c r="AD14" s="235">
        <v>4.430595224388556E-2</v>
      </c>
      <c r="AE14" s="235">
        <v>8.2217645272835704E-3</v>
      </c>
      <c r="AF14" s="235">
        <v>4.5961752174773024E-2</v>
      </c>
      <c r="AG14" s="235">
        <v>6.9636443639921053E-3</v>
      </c>
      <c r="AH14" s="264">
        <v>8.8528389339513347E-3</v>
      </c>
      <c r="AI14" s="202"/>
      <c r="AJ14" s="206" t="s">
        <v>18</v>
      </c>
      <c r="AK14" s="209">
        <v>2589</v>
      </c>
      <c r="AL14" s="235">
        <v>6.7977045233277716E-2</v>
      </c>
      <c r="AM14" s="235">
        <v>9.0909090909090912E-2</v>
      </c>
      <c r="AN14" s="235">
        <v>0.14062500000000003</v>
      </c>
      <c r="AO14" s="235">
        <v>0.10502283105022825</v>
      </c>
      <c r="AP14" s="235">
        <v>8.677685950413222E-2</v>
      </c>
      <c r="AQ14" s="235">
        <v>4.9429657794676791E-2</v>
      </c>
      <c r="AR14" s="235">
        <v>0.10144927536231892</v>
      </c>
      <c r="AS14" s="235">
        <v>0.41118421052631576</v>
      </c>
      <c r="AT14" s="235">
        <v>0.26739616083916079</v>
      </c>
      <c r="AU14" s="235">
        <v>3.9151259653731292E-2</v>
      </c>
      <c r="AV14" s="235">
        <v>0.21061946902654879</v>
      </c>
      <c r="AW14" s="235">
        <f t="shared" si="0"/>
        <v>3.9151259653731292E-2</v>
      </c>
      <c r="AX14" s="235">
        <f t="shared" si="1"/>
        <v>0.21061946902654879</v>
      </c>
    </row>
    <row r="15" spans="1:50" s="168" customFormat="1" ht="15.75">
      <c r="A15" s="202"/>
      <c r="C15" s="206" t="s">
        <v>19</v>
      </c>
      <c r="D15" s="209">
        <v>44861</v>
      </c>
      <c r="E15" s="235">
        <v>0.14237342541054682</v>
      </c>
      <c r="F15" s="235">
        <v>0.14839202958478317</v>
      </c>
      <c r="G15" s="235">
        <v>0.16027320004725717</v>
      </c>
      <c r="H15" s="235">
        <v>0.17126272544688134</v>
      </c>
      <c r="I15" s="235">
        <v>0.18006772044252345</v>
      </c>
      <c r="J15" s="235">
        <v>0.19384363666355334</v>
      </c>
      <c r="K15" s="235">
        <v>0.20746351499858451</v>
      </c>
      <c r="L15" s="235">
        <v>0.23684321981948644</v>
      </c>
      <c r="M15" s="235">
        <v>0.27</v>
      </c>
      <c r="N15" s="235">
        <v>0.2790849046719972</v>
      </c>
      <c r="O15" s="235">
        <v>0.32796934524273919</v>
      </c>
      <c r="P15" s="235">
        <v>0.33224850092507968</v>
      </c>
      <c r="Q15" s="235">
        <v>0.34</v>
      </c>
      <c r="R15" s="202"/>
      <c r="S15" s="202"/>
      <c r="T15" s="206" t="s">
        <v>19</v>
      </c>
      <c r="U15" s="209">
        <v>44861</v>
      </c>
      <c r="V15" s="235">
        <v>0.14237342541054682</v>
      </c>
      <c r="W15" s="235">
        <v>6.0186041742363583E-3</v>
      </c>
      <c r="X15" s="235">
        <v>1.1881170462474E-2</v>
      </c>
      <c r="Y15" s="235">
        <v>1.0989525399624167E-2</v>
      </c>
      <c r="Z15" s="235">
        <v>8.804994995642107E-3</v>
      </c>
      <c r="AA15" s="235">
        <v>1.3775916221029888E-2</v>
      </c>
      <c r="AB15" s="235">
        <v>1.3619878335031171E-2</v>
      </c>
      <c r="AC15" s="235">
        <v>2.9379704820901936E-2</v>
      </c>
      <c r="AD15" s="235">
        <v>3.3156780180513573E-2</v>
      </c>
      <c r="AE15" s="235">
        <v>9.0849046719971849E-3</v>
      </c>
      <c r="AF15" s="235">
        <v>4.8884440570741983E-2</v>
      </c>
      <c r="AG15" s="235">
        <v>4.2791556823404964E-3</v>
      </c>
      <c r="AH15" s="264">
        <v>7.7514990749203427E-3</v>
      </c>
      <c r="AI15" s="202"/>
      <c r="AJ15" s="206" t="s">
        <v>19</v>
      </c>
      <c r="AK15" s="209">
        <v>44861</v>
      </c>
      <c r="AL15" s="235">
        <v>0.14237342541054682</v>
      </c>
      <c r="AM15" s="235">
        <v>4.2273367778299646E-2</v>
      </c>
      <c r="AN15" s="235">
        <v>8.0066095838966483E-2</v>
      </c>
      <c r="AO15" s="235">
        <v>6.8567454798330998E-2</v>
      </c>
      <c r="AP15" s="235">
        <v>5.1412208772615001E-2</v>
      </c>
      <c r="AQ15" s="235">
        <v>7.6504085169596392E-2</v>
      </c>
      <c r="AR15" s="235">
        <v>7.0262189512419485E-2</v>
      </c>
      <c r="AS15" s="235">
        <v>0.1416138390458794</v>
      </c>
      <c r="AT15" s="235">
        <v>0.13999463529411779</v>
      </c>
      <c r="AU15" s="235">
        <v>3.3647795081471053E-2</v>
      </c>
      <c r="AV15" s="235">
        <v>0.17515974440894561</v>
      </c>
      <c r="AW15" s="235">
        <f t="shared" si="0"/>
        <v>3.3647795081471053E-2</v>
      </c>
      <c r="AX15" s="235">
        <f t="shared" si="1"/>
        <v>0.17515974440894561</v>
      </c>
    </row>
    <row r="16" spans="1:50" s="168" customFormat="1" ht="15.75">
      <c r="A16" s="202"/>
      <c r="C16" s="206" t="s">
        <v>20</v>
      </c>
      <c r="D16" s="209">
        <v>19413</v>
      </c>
      <c r="E16" s="235">
        <v>0.10358984770659468</v>
      </c>
      <c r="F16" s="235">
        <v>0.12058867900603588</v>
      </c>
      <c r="G16" s="235">
        <v>0.13341506989561425</v>
      </c>
      <c r="H16" s="235">
        <v>0.14814739035512994</v>
      </c>
      <c r="I16" s="235">
        <v>0.15747099176482343</v>
      </c>
      <c r="J16" s="235">
        <v>0.17539703204423415</v>
      </c>
      <c r="K16" s="235">
        <v>0.20094679060339427</v>
      </c>
      <c r="L16" s="235">
        <v>0.22299375968266952</v>
      </c>
      <c r="M16" s="235">
        <v>0.25</v>
      </c>
      <c r="N16" s="235">
        <v>0.25652781779156714</v>
      </c>
      <c r="O16" s="235">
        <v>0.29686140842024122</v>
      </c>
      <c r="P16" s="235">
        <v>0.29742955751300676</v>
      </c>
      <c r="Q16" s="235">
        <v>0.31</v>
      </c>
      <c r="R16" s="202"/>
      <c r="S16" s="202"/>
      <c r="T16" s="206" t="s">
        <v>20</v>
      </c>
      <c r="U16" s="209">
        <v>19413</v>
      </c>
      <c r="V16" s="235">
        <v>0.10358984770659468</v>
      </c>
      <c r="W16" s="235">
        <v>1.69988312994412E-2</v>
      </c>
      <c r="X16" s="235">
        <v>1.2826390889578362E-2</v>
      </c>
      <c r="Y16" s="235">
        <v>1.4732320459515696E-2</v>
      </c>
      <c r="Z16" s="235">
        <v>9.3236014096934883E-3</v>
      </c>
      <c r="AA16" s="235">
        <v>1.7926040279410721E-2</v>
      </c>
      <c r="AB16" s="235">
        <v>2.5549758559160113E-2</v>
      </c>
      <c r="AC16" s="235">
        <v>2.2046969079275253E-2</v>
      </c>
      <c r="AD16" s="235">
        <v>2.7006240317330482E-2</v>
      </c>
      <c r="AE16" s="235">
        <v>6.5278177915671365E-3</v>
      </c>
      <c r="AF16" s="235">
        <v>4.0333590628674088E-2</v>
      </c>
      <c r="AG16" s="235">
        <v>5.6814909276553527E-4</v>
      </c>
      <c r="AH16" s="264">
        <v>1.2570442486993239E-2</v>
      </c>
      <c r="AI16" s="202"/>
      <c r="AJ16" s="206" t="s">
        <v>20</v>
      </c>
      <c r="AK16" s="209">
        <v>19413</v>
      </c>
      <c r="AL16" s="235">
        <v>0.10358984770659468</v>
      </c>
      <c r="AM16" s="235">
        <v>0.16409746394828448</v>
      </c>
      <c r="AN16" s="235">
        <v>0.10636480136693724</v>
      </c>
      <c r="AO16" s="235">
        <v>0.11042471042471036</v>
      </c>
      <c r="AP16" s="235">
        <v>6.2934631432545088E-2</v>
      </c>
      <c r="AQ16" s="235">
        <v>0.11383709519136412</v>
      </c>
      <c r="AR16" s="235">
        <v>0.14566813509544796</v>
      </c>
      <c r="AS16" s="235">
        <v>0.10971545757498079</v>
      </c>
      <c r="AT16" s="235">
        <v>0.12110760568260573</v>
      </c>
      <c r="AU16" s="235">
        <v>2.6111271166268546E-2</v>
      </c>
      <c r="AV16" s="235">
        <v>0.15722891566265051</v>
      </c>
      <c r="AW16" s="235">
        <f t="shared" si="0"/>
        <v>2.6111271166268546E-2</v>
      </c>
      <c r="AX16" s="235">
        <f t="shared" si="1"/>
        <v>0.15722891566265051</v>
      </c>
    </row>
    <row r="17" spans="1:50" s="168" customFormat="1" ht="15.75">
      <c r="A17" s="202"/>
      <c r="C17" s="206" t="s">
        <v>21</v>
      </c>
      <c r="D17" s="209">
        <v>2855</v>
      </c>
      <c r="E17" s="235">
        <v>8.4058130400078174E-2</v>
      </c>
      <c r="F17" s="235">
        <v>9.1413216810085018E-2</v>
      </c>
      <c r="G17" s="235">
        <v>0.10437217858009706</v>
      </c>
      <c r="H17" s="235">
        <v>0.1169808981401088</v>
      </c>
      <c r="I17" s="235">
        <v>0.12608719560011727</v>
      </c>
      <c r="J17" s="235">
        <v>0.13729494632012768</v>
      </c>
      <c r="K17" s="235">
        <v>0.14394954831013387</v>
      </c>
      <c r="L17" s="235">
        <v>0.16216214323015082</v>
      </c>
      <c r="M17" s="235">
        <v>0.18</v>
      </c>
      <c r="N17" s="235">
        <v>0.17792304268016548</v>
      </c>
      <c r="O17" s="235">
        <v>0.22100283451020553</v>
      </c>
      <c r="P17" s="235">
        <v>0.22276707530647985</v>
      </c>
      <c r="Q17" s="235">
        <v>0.23</v>
      </c>
      <c r="R17" s="202"/>
      <c r="S17" s="202"/>
      <c r="T17" s="206" t="s">
        <v>21</v>
      </c>
      <c r="U17" s="209">
        <v>2855</v>
      </c>
      <c r="V17" s="235">
        <v>8.4058130400078174E-2</v>
      </c>
      <c r="W17" s="235">
        <v>7.3550864100068447E-3</v>
      </c>
      <c r="X17" s="235">
        <v>1.2958961770012045E-2</v>
      </c>
      <c r="Y17" s="235">
        <v>1.2608719560011736E-2</v>
      </c>
      <c r="Z17" s="235">
        <v>9.1062974600084751E-3</v>
      </c>
      <c r="AA17" s="235">
        <v>1.1207750720010401E-2</v>
      </c>
      <c r="AB17" s="235">
        <v>6.6546019900061981E-3</v>
      </c>
      <c r="AC17" s="235">
        <v>1.821259492001695E-2</v>
      </c>
      <c r="AD17" s="235">
        <v>1.783785676984917E-2</v>
      </c>
      <c r="AE17" s="235">
        <v>-2.0769573198345104E-3</v>
      </c>
      <c r="AF17" s="235">
        <v>4.3079791830040043E-2</v>
      </c>
      <c r="AG17" s="235">
        <v>1.7642407962743245E-3</v>
      </c>
      <c r="AH17" s="264">
        <v>7.2329246935201597E-3</v>
      </c>
      <c r="AI17" s="202"/>
      <c r="AJ17" s="206" t="s">
        <v>21</v>
      </c>
      <c r="AK17" s="209">
        <v>2855</v>
      </c>
      <c r="AL17" s="235">
        <v>8.4058130400078174E-2</v>
      </c>
      <c r="AM17" s="235">
        <v>8.750000000000005E-2</v>
      </c>
      <c r="AN17" s="235">
        <v>0.14176245210727961</v>
      </c>
      <c r="AO17" s="235">
        <v>0.12080536912751687</v>
      </c>
      <c r="AP17" s="235">
        <v>7.7844311377245554E-2</v>
      </c>
      <c r="AQ17" s="235">
        <v>8.8888888888888698E-2</v>
      </c>
      <c r="AR17" s="235">
        <v>4.8469387755102115E-2</v>
      </c>
      <c r="AS17" s="235">
        <v>0.12652068126520691</v>
      </c>
      <c r="AT17" s="235">
        <v>0.11000012958963271</v>
      </c>
      <c r="AU17" s="235">
        <v>-1.1538651776858391E-2</v>
      </c>
      <c r="AV17" s="235">
        <v>0.24212598425196835</v>
      </c>
      <c r="AW17" s="235">
        <f t="shared" si="0"/>
        <v>-1.1538651776858391E-2</v>
      </c>
      <c r="AX17" s="235">
        <f t="shared" si="1"/>
        <v>0.24212598425196835</v>
      </c>
    </row>
    <row r="18" spans="1:50" s="168" customFormat="1" ht="15.75">
      <c r="A18" s="202"/>
      <c r="C18" s="206" t="s">
        <v>22</v>
      </c>
      <c r="D18" s="209">
        <v>3626</v>
      </c>
      <c r="E18" s="235">
        <v>3.1165252233073062E-2</v>
      </c>
      <c r="F18" s="235">
        <v>3.2268447002385382E-2</v>
      </c>
      <c r="G18" s="235">
        <v>4.3300394695508587E-2</v>
      </c>
      <c r="H18" s="235">
        <v>4.9919563311382517E-2</v>
      </c>
      <c r="I18" s="235">
        <v>6.9225471774348124E-2</v>
      </c>
      <c r="J18" s="235">
        <v>8.246380900609597E-2</v>
      </c>
      <c r="K18" s="235">
        <v>0.1114226717005444</v>
      </c>
      <c r="L18" s="235">
        <v>0.13927833962568051</v>
      </c>
      <c r="M18" s="235">
        <v>0.19</v>
      </c>
      <c r="N18" s="235">
        <v>0.21153759701563751</v>
      </c>
      <c r="O18" s="235">
        <v>0.27304070540479941</v>
      </c>
      <c r="P18" s="235">
        <v>0.28130170987313846</v>
      </c>
      <c r="Q18" s="235">
        <v>0.28000000000000003</v>
      </c>
      <c r="R18" s="202"/>
      <c r="S18" s="202"/>
      <c r="T18" s="206" t="s">
        <v>22</v>
      </c>
      <c r="U18" s="209">
        <v>3626</v>
      </c>
      <c r="V18" s="235">
        <v>3.1165252233073062E-2</v>
      </c>
      <c r="W18" s="235">
        <v>1.1031947693123205E-3</v>
      </c>
      <c r="X18" s="235">
        <v>1.1031947693123205E-2</v>
      </c>
      <c r="Y18" s="235">
        <v>6.6191686158739299E-3</v>
      </c>
      <c r="Z18" s="235">
        <v>1.9305908462965607E-2</v>
      </c>
      <c r="AA18" s="235">
        <v>1.3238337231747846E-2</v>
      </c>
      <c r="AB18" s="235">
        <v>2.8958862694448431E-2</v>
      </c>
      <c r="AC18" s="235">
        <v>2.7855667925136107E-2</v>
      </c>
      <c r="AD18" s="235">
        <v>5.0721660374319494E-2</v>
      </c>
      <c r="AE18" s="235">
        <v>2.1537597015637511E-2</v>
      </c>
      <c r="AF18" s="235">
        <v>6.1503108389161898E-2</v>
      </c>
      <c r="AG18" s="235">
        <v>8.2610044683390504E-3</v>
      </c>
      <c r="AH18" s="264">
        <v>-1.3017098731384347E-3</v>
      </c>
      <c r="AI18" s="202"/>
      <c r="AJ18" s="206" t="s">
        <v>22</v>
      </c>
      <c r="AK18" s="209">
        <v>3626</v>
      </c>
      <c r="AL18" s="235">
        <v>3.1165252233073062E-2</v>
      </c>
      <c r="AM18" s="235">
        <v>3.5398230088495568E-2</v>
      </c>
      <c r="AN18" s="235">
        <v>0.34188034188034178</v>
      </c>
      <c r="AO18" s="235">
        <v>0.15286624203821669</v>
      </c>
      <c r="AP18" s="235">
        <v>0.38674033149171255</v>
      </c>
      <c r="AQ18" s="235">
        <v>0.19123505976095614</v>
      </c>
      <c r="AR18" s="235">
        <v>0.35117056856187306</v>
      </c>
      <c r="AS18" s="235">
        <v>0.25000000000000006</v>
      </c>
      <c r="AT18" s="235">
        <v>0.36417479207920783</v>
      </c>
      <c r="AU18" s="235">
        <v>0.11335577376651321</v>
      </c>
      <c r="AV18" s="235">
        <v>0.29074315514993487</v>
      </c>
      <c r="AW18" s="235">
        <f t="shared" si="0"/>
        <v>0.11335577376651321</v>
      </c>
      <c r="AX18" s="235">
        <f t="shared" si="1"/>
        <v>0.29074315514993487</v>
      </c>
    </row>
    <row r="19" spans="1:50" s="168" customFormat="1" ht="15.75">
      <c r="A19" s="202"/>
      <c r="C19" s="206" t="s">
        <v>23</v>
      </c>
      <c r="D19" s="209">
        <v>27624</v>
      </c>
      <c r="E19" s="235">
        <v>0.18592483410824098</v>
      </c>
      <c r="F19" s="235">
        <v>0.18871225860713789</v>
      </c>
      <c r="G19" s="235">
        <v>0.19664012828581873</v>
      </c>
      <c r="H19" s="235">
        <v>0.21046864982580082</v>
      </c>
      <c r="I19" s="235">
        <v>0.21669510455060953</v>
      </c>
      <c r="J19" s="235">
        <v>0.22715699650101481</v>
      </c>
      <c r="K19" s="235">
        <v>0.24753777562931303</v>
      </c>
      <c r="L19" s="235">
        <v>0.27751163907199677</v>
      </c>
      <c r="M19" s="235">
        <v>0.32</v>
      </c>
      <c r="N19" s="235">
        <v>0.32898849150617093</v>
      </c>
      <c r="O19" s="235">
        <v>0.39049283207274055</v>
      </c>
      <c r="P19" s="235">
        <v>0.39708224732116998</v>
      </c>
      <c r="Q19" s="235">
        <v>0.4</v>
      </c>
      <c r="R19" s="202"/>
      <c r="S19" s="202"/>
      <c r="T19" s="206" t="s">
        <v>23</v>
      </c>
      <c r="U19" s="209">
        <v>27624</v>
      </c>
      <c r="V19" s="235">
        <v>0.18592483410824098</v>
      </c>
      <c r="W19" s="235">
        <v>2.7874244988969066E-3</v>
      </c>
      <c r="X19" s="235">
        <v>7.9278696786808378E-3</v>
      </c>
      <c r="Y19" s="235">
        <v>1.3828521539982097E-2</v>
      </c>
      <c r="Z19" s="235">
        <v>6.2264547248087054E-3</v>
      </c>
      <c r="AA19" s="235">
        <v>1.0461891950405283E-2</v>
      </c>
      <c r="AB19" s="235">
        <v>2.0380779128298221E-2</v>
      </c>
      <c r="AC19" s="235">
        <v>2.997386344268374E-2</v>
      </c>
      <c r="AD19" s="235">
        <v>4.2488360928003233E-2</v>
      </c>
      <c r="AE19" s="235">
        <v>8.9884915061709258E-3</v>
      </c>
      <c r="AF19" s="235">
        <v>6.1504340566569615E-2</v>
      </c>
      <c r="AG19" s="235">
        <v>6.589415248429431E-3</v>
      </c>
      <c r="AH19" s="264">
        <v>2.9177526788300434E-3</v>
      </c>
      <c r="AI19" s="202"/>
      <c r="AJ19" s="206" t="s">
        <v>23</v>
      </c>
      <c r="AK19" s="209">
        <v>27624</v>
      </c>
      <c r="AL19" s="235">
        <v>0.18592483410824098</v>
      </c>
      <c r="AM19" s="235">
        <v>1.4992211838006185E-2</v>
      </c>
      <c r="AN19" s="235">
        <v>4.2010358718588152E-2</v>
      </c>
      <c r="AO19" s="235">
        <v>7.03240058910162E-2</v>
      </c>
      <c r="AP19" s="235">
        <v>2.9583763329893421E-2</v>
      </c>
      <c r="AQ19" s="235">
        <v>4.8279318409622352E-2</v>
      </c>
      <c r="AR19" s="235">
        <v>8.9721115537848603E-2</v>
      </c>
      <c r="AS19" s="235">
        <v>0.12108803743784746</v>
      </c>
      <c r="AT19" s="235">
        <v>0.1531047889381684</v>
      </c>
      <c r="AU19" s="235">
        <v>2.8089035956784143E-2</v>
      </c>
      <c r="AV19" s="235">
        <v>0.18694982394366205</v>
      </c>
      <c r="AW19" s="235">
        <f t="shared" si="0"/>
        <v>2.8089035956784143E-2</v>
      </c>
      <c r="AX19" s="235">
        <f t="shared" si="1"/>
        <v>0.18694982394366205</v>
      </c>
    </row>
    <row r="20" spans="1:50" s="168" customFormat="1" ht="15.75">
      <c r="A20" s="202"/>
      <c r="C20" s="206" t="s">
        <v>24</v>
      </c>
      <c r="D20" s="209">
        <v>14534</v>
      </c>
      <c r="E20" s="235">
        <v>0.10499774327098121</v>
      </c>
      <c r="F20" s="235">
        <v>0.11002057109456026</v>
      </c>
      <c r="G20" s="235">
        <v>0.12137353809306085</v>
      </c>
      <c r="H20" s="235">
        <v>0.14504275413841966</v>
      </c>
      <c r="I20" s="235">
        <v>0.15501960392498079</v>
      </c>
      <c r="J20" s="235">
        <v>0.17745031447959408</v>
      </c>
      <c r="K20" s="235">
        <v>0.20070669536137103</v>
      </c>
      <c r="L20" s="235">
        <v>0.22884829234553311</v>
      </c>
      <c r="M20" s="235">
        <v>0.26</v>
      </c>
      <c r="N20" s="235">
        <v>0.28636999180460276</v>
      </c>
      <c r="O20" s="235">
        <v>0.34451094400904519</v>
      </c>
      <c r="P20" s="235">
        <v>0.34732351726985</v>
      </c>
      <c r="Q20" s="235">
        <v>0.35</v>
      </c>
      <c r="R20" s="202"/>
      <c r="S20" s="202"/>
      <c r="T20" s="206" t="s">
        <v>24</v>
      </c>
      <c r="U20" s="209">
        <v>14534</v>
      </c>
      <c r="V20" s="235">
        <v>0.10499774327098121</v>
      </c>
      <c r="W20" s="235">
        <v>5.0228278235790458E-3</v>
      </c>
      <c r="X20" s="235">
        <v>1.1352966998500594E-2</v>
      </c>
      <c r="Y20" s="235">
        <v>2.3669216045358807E-2</v>
      </c>
      <c r="Z20" s="235">
        <v>9.9768497865611316E-3</v>
      </c>
      <c r="AA20" s="235">
        <v>2.2430710554613292E-2</v>
      </c>
      <c r="AB20" s="235">
        <v>2.325638088177695E-2</v>
      </c>
      <c r="AC20" s="235">
        <v>2.8141596984162076E-2</v>
      </c>
      <c r="AD20" s="235">
        <v>3.1151707654466898E-2</v>
      </c>
      <c r="AE20" s="235">
        <v>2.6369991804602755E-2</v>
      </c>
      <c r="AF20" s="235">
        <v>5.8140952204442431E-2</v>
      </c>
      <c r="AG20" s="235">
        <v>2.8125732608048071E-3</v>
      </c>
      <c r="AH20" s="264">
        <v>2.6764827301499761E-3</v>
      </c>
      <c r="AI20" s="202"/>
      <c r="AJ20" s="206" t="s">
        <v>24</v>
      </c>
      <c r="AK20" s="209">
        <v>14534</v>
      </c>
      <c r="AL20" s="235">
        <v>0.10499774327098121</v>
      </c>
      <c r="AM20" s="235">
        <v>4.78374836173001E-2</v>
      </c>
      <c r="AN20" s="235">
        <v>0.10318949343339591</v>
      </c>
      <c r="AO20" s="235">
        <v>0.19501133786848074</v>
      </c>
      <c r="AP20" s="235">
        <v>6.8785578747628126E-2</v>
      </c>
      <c r="AQ20" s="235">
        <v>0.14469596094096762</v>
      </c>
      <c r="AR20" s="235">
        <v>0.13105854982551365</v>
      </c>
      <c r="AS20" s="235">
        <v>0.14021254713747006</v>
      </c>
      <c r="AT20" s="235">
        <v>0.13612383704149125</v>
      </c>
      <c r="AU20" s="235">
        <v>0.10142304540231828</v>
      </c>
      <c r="AV20" s="235">
        <v>0.20302739067755893</v>
      </c>
      <c r="AW20" s="235">
        <f t="shared" si="0"/>
        <v>0.10142304540231828</v>
      </c>
      <c r="AX20" s="235">
        <f t="shared" si="1"/>
        <v>0.20302739067755893</v>
      </c>
    </row>
    <row r="21" spans="1:50" s="168" customFormat="1" ht="15.75">
      <c r="A21" s="202"/>
      <c r="C21" s="206" t="s">
        <v>25</v>
      </c>
      <c r="D21" s="209">
        <v>6313</v>
      </c>
      <c r="E21" s="235">
        <v>0.17882800874917221</v>
      </c>
      <c r="F21" s="235">
        <v>0.18215430474893538</v>
      </c>
      <c r="G21" s="235">
        <v>0.1914996125577938</v>
      </c>
      <c r="H21" s="235">
        <v>0.22381220226977885</v>
      </c>
      <c r="I21" s="235">
        <v>0.23901812684012477</v>
      </c>
      <c r="J21" s="235">
        <v>0.27449861750426524</v>
      </c>
      <c r="K21" s="235">
        <v>0.33437194550000227</v>
      </c>
      <c r="L21" s="235">
        <v>0.38901823692468285</v>
      </c>
      <c r="M21" s="235">
        <v>0.41</v>
      </c>
      <c r="N21" s="235">
        <v>0.42544909787446994</v>
      </c>
      <c r="O21" s="235">
        <v>0.50353785634510051</v>
      </c>
      <c r="P21" s="235">
        <v>0.50625693014414697</v>
      </c>
      <c r="Q21" s="235">
        <v>0.51</v>
      </c>
      <c r="R21" s="202"/>
      <c r="S21" s="202"/>
      <c r="T21" s="206" t="s">
        <v>25</v>
      </c>
      <c r="U21" s="209">
        <v>6313</v>
      </c>
      <c r="V21" s="235">
        <v>0.17882800874917221</v>
      </c>
      <c r="W21" s="235">
        <v>3.326295999763168E-3</v>
      </c>
      <c r="X21" s="235">
        <v>9.3453078088584218E-3</v>
      </c>
      <c r="Y21" s="235">
        <v>3.2312589711985057E-2</v>
      </c>
      <c r="Z21" s="235">
        <v>1.5205924570345919E-2</v>
      </c>
      <c r="AA21" s="235">
        <v>3.5480490664140468E-2</v>
      </c>
      <c r="AB21" s="235">
        <v>5.9873327995737025E-2</v>
      </c>
      <c r="AC21" s="235">
        <v>5.4646291424680582E-2</v>
      </c>
      <c r="AD21" s="235">
        <v>2.0981763075317128E-2</v>
      </c>
      <c r="AE21" s="235">
        <v>1.5449097874469964E-2</v>
      </c>
      <c r="AF21" s="235">
        <v>7.808875847063057E-2</v>
      </c>
      <c r="AG21" s="235">
        <v>2.7190737990464564E-3</v>
      </c>
      <c r="AH21" s="264">
        <v>3.7430698558530429E-3</v>
      </c>
      <c r="AI21" s="202"/>
      <c r="AJ21" s="206" t="s">
        <v>25</v>
      </c>
      <c r="AK21" s="209">
        <v>6313</v>
      </c>
      <c r="AL21" s="235">
        <v>0.17882800874917221</v>
      </c>
      <c r="AM21" s="235">
        <v>1.8600531443755539E-2</v>
      </c>
      <c r="AN21" s="235">
        <v>5.1304347826086949E-2</v>
      </c>
      <c r="AO21" s="235">
        <v>0.16873449131513649</v>
      </c>
      <c r="AP21" s="235">
        <v>6.7940552016985178E-2</v>
      </c>
      <c r="AQ21" s="235">
        <v>0.14844267726971508</v>
      </c>
      <c r="AR21" s="235">
        <v>0.21811886901327179</v>
      </c>
      <c r="AS21" s="235">
        <v>0.1634296541923258</v>
      </c>
      <c r="AT21" s="235">
        <v>5.3935165716612332E-2</v>
      </c>
      <c r="AU21" s="235">
        <v>3.7680726523097473E-2</v>
      </c>
      <c r="AV21" s="235">
        <v>0.18354430379746839</v>
      </c>
      <c r="AW21" s="235">
        <f t="shared" si="0"/>
        <v>3.7680726523097473E-2</v>
      </c>
      <c r="AX21" s="235">
        <f t="shared" si="1"/>
        <v>0.18354430379746839</v>
      </c>
    </row>
    <row r="22" spans="1:50" s="168" customFormat="1" ht="15.75">
      <c r="A22" s="202"/>
      <c r="C22" s="206" t="s">
        <v>26</v>
      </c>
      <c r="D22" s="209">
        <v>6628</v>
      </c>
      <c r="E22" s="235">
        <v>0.12899150638453644</v>
      </c>
      <c r="F22" s="235">
        <v>0.13231058608098067</v>
      </c>
      <c r="G22" s="235">
        <v>0.15765628558110009</v>
      </c>
      <c r="H22" s="235">
        <v>0.17289387873295764</v>
      </c>
      <c r="I22" s="235">
        <v>0.18300198508121954</v>
      </c>
      <c r="J22" s="235">
        <v>0.20261472874202627</v>
      </c>
      <c r="K22" s="235">
        <v>0.21377890590279316</v>
      </c>
      <c r="L22" s="235">
        <v>0.22645175565285289</v>
      </c>
      <c r="M22" s="235">
        <v>0.25</v>
      </c>
      <c r="N22" s="235">
        <v>0.26763851734054694</v>
      </c>
      <c r="O22" s="235">
        <v>0.32270506684973504</v>
      </c>
      <c r="P22" s="235">
        <v>0.3272480386240193</v>
      </c>
      <c r="Q22" s="235">
        <v>0.34</v>
      </c>
      <c r="R22" s="202"/>
      <c r="S22" s="202"/>
      <c r="T22" s="206" t="s">
        <v>26</v>
      </c>
      <c r="U22" s="209">
        <v>6628</v>
      </c>
      <c r="V22" s="235">
        <v>0.12899150638453644</v>
      </c>
      <c r="W22" s="235">
        <v>3.3190796964442382E-3</v>
      </c>
      <c r="X22" s="235">
        <v>2.5345699500119417E-2</v>
      </c>
      <c r="Y22" s="235">
        <v>1.5237593151857548E-2</v>
      </c>
      <c r="Z22" s="235">
        <v>1.0108106348261897E-2</v>
      </c>
      <c r="AA22" s="235">
        <v>1.9612743660806731E-2</v>
      </c>
      <c r="AB22" s="235">
        <v>1.1164177160766897E-2</v>
      </c>
      <c r="AC22" s="235">
        <v>1.2672849750059723E-2</v>
      </c>
      <c r="AD22" s="235">
        <v>2.3548244347147113E-2</v>
      </c>
      <c r="AE22" s="235">
        <v>1.7638517340546944E-2</v>
      </c>
      <c r="AF22" s="235">
        <v>5.5066549509188101E-2</v>
      </c>
      <c r="AG22" s="235">
        <v>4.5429717742842546E-3</v>
      </c>
      <c r="AH22" s="264">
        <v>1.2751961375980725E-2</v>
      </c>
      <c r="AI22" s="202"/>
      <c r="AJ22" s="206" t="s">
        <v>26</v>
      </c>
      <c r="AK22" s="209">
        <v>6628</v>
      </c>
      <c r="AL22" s="235">
        <v>0.12899150638453644</v>
      </c>
      <c r="AM22" s="235">
        <v>2.5730994152046983E-2</v>
      </c>
      <c r="AN22" s="235">
        <v>0.19156214367160754</v>
      </c>
      <c r="AO22" s="235">
        <v>9.6650717703349459E-2</v>
      </c>
      <c r="AP22" s="235">
        <v>5.8464223385689212E-2</v>
      </c>
      <c r="AQ22" s="235">
        <v>0.10717230008244034</v>
      </c>
      <c r="AR22" s="235">
        <v>5.5100521221146684E-2</v>
      </c>
      <c r="AS22" s="235">
        <v>5.9280169371912494E-2</v>
      </c>
      <c r="AT22" s="235">
        <v>0.10398790806129238</v>
      </c>
      <c r="AU22" s="235">
        <v>7.0554069362187777E-2</v>
      </c>
      <c r="AV22" s="235">
        <v>0.20574971815107115</v>
      </c>
      <c r="AW22" s="235">
        <f t="shared" si="0"/>
        <v>7.0554069362187777E-2</v>
      </c>
      <c r="AX22" s="235">
        <f t="shared" si="1"/>
        <v>0.20574971815107115</v>
      </c>
    </row>
    <row r="23" spans="1:50" s="168" customFormat="1" ht="15.75">
      <c r="A23" s="202"/>
      <c r="C23" s="206" t="s">
        <v>27</v>
      </c>
      <c r="D23" s="209">
        <v>10127</v>
      </c>
      <c r="E23" s="235">
        <v>0.15858216876816017</v>
      </c>
      <c r="F23" s="235">
        <v>0.16411180852595406</v>
      </c>
      <c r="G23" s="235">
        <v>0.18020700996381839</v>
      </c>
      <c r="H23" s="235">
        <v>0.19176000731492346</v>
      </c>
      <c r="I23" s="235">
        <v>0.19867205701216581</v>
      </c>
      <c r="J23" s="235">
        <v>0.21644589909078898</v>
      </c>
      <c r="K23" s="235">
        <v>0.22661648650244559</v>
      </c>
      <c r="L23" s="235">
        <v>0.25070991687569033</v>
      </c>
      <c r="M23" s="235">
        <v>0.27</v>
      </c>
      <c r="N23" s="235">
        <v>0.29060231798548902</v>
      </c>
      <c r="O23" s="235">
        <v>0.31400454338900957</v>
      </c>
      <c r="P23" s="235">
        <v>0.32210921299496398</v>
      </c>
      <c r="Q23" s="235">
        <v>0.33</v>
      </c>
      <c r="R23" s="202"/>
      <c r="S23" s="202"/>
      <c r="T23" s="206" t="s">
        <v>27</v>
      </c>
      <c r="U23" s="209">
        <v>10127</v>
      </c>
      <c r="V23" s="235">
        <v>0.15858216876816017</v>
      </c>
      <c r="W23" s="235">
        <v>5.5296397577938861E-3</v>
      </c>
      <c r="X23" s="235">
        <v>1.6095201437864332E-2</v>
      </c>
      <c r="Y23" s="235">
        <v>1.1552997351105071E-2</v>
      </c>
      <c r="Z23" s="235">
        <v>6.9120496972423506E-3</v>
      </c>
      <c r="AA23" s="235">
        <v>1.7773842078623175E-2</v>
      </c>
      <c r="AB23" s="235">
        <v>1.0170587411656606E-2</v>
      </c>
      <c r="AC23" s="235">
        <v>2.409343037324474E-2</v>
      </c>
      <c r="AD23" s="235">
        <v>1.9290083124309687E-2</v>
      </c>
      <c r="AE23" s="235">
        <v>2.0602317985489005E-2</v>
      </c>
      <c r="AF23" s="235">
        <v>2.3402225403520549E-2</v>
      </c>
      <c r="AG23" s="235">
        <v>8.1046696059544066E-3</v>
      </c>
      <c r="AH23" s="264">
        <v>7.8907870050360374E-3</v>
      </c>
      <c r="AI23" s="202"/>
      <c r="AJ23" s="206" t="s">
        <v>27</v>
      </c>
      <c r="AK23" s="209">
        <v>10127</v>
      </c>
      <c r="AL23" s="235">
        <v>0.15858216876816017</v>
      </c>
      <c r="AM23" s="235">
        <v>3.4869240348692446E-2</v>
      </c>
      <c r="AN23" s="235">
        <v>9.8074608904933844E-2</v>
      </c>
      <c r="AO23" s="235">
        <v>6.4109589041095899E-2</v>
      </c>
      <c r="AP23" s="235">
        <v>3.6045314109165817E-2</v>
      </c>
      <c r="AQ23" s="235">
        <v>8.9463220675944297E-2</v>
      </c>
      <c r="AR23" s="235">
        <v>4.6989051094890544E-2</v>
      </c>
      <c r="AS23" s="235">
        <v>0.10631808278867093</v>
      </c>
      <c r="AT23" s="235">
        <v>7.6941843245372316E-2</v>
      </c>
      <c r="AU23" s="235">
        <v>7.6304881427737045E-2</v>
      </c>
      <c r="AV23" s="235">
        <v>8.0530071355759514E-2</v>
      </c>
      <c r="AW23" s="235">
        <f t="shared" si="0"/>
        <v>7.6304881427737045E-2</v>
      </c>
      <c r="AX23" s="235">
        <f t="shared" si="1"/>
        <v>8.0530071355759514E-2</v>
      </c>
    </row>
    <row r="24" spans="1:50" s="168" customFormat="1" ht="15.75">
      <c r="A24" s="202"/>
      <c r="C24" s="206" t="s">
        <v>28</v>
      </c>
      <c r="D24" s="209">
        <v>9975</v>
      </c>
      <c r="E24" s="235">
        <v>0.12381055773628666</v>
      </c>
      <c r="F24" s="235">
        <v>0.13243218361913739</v>
      </c>
      <c r="G24" s="235">
        <v>0.14777065757351138</v>
      </c>
      <c r="H24" s="235">
        <v>0.15789605541267326</v>
      </c>
      <c r="I24" s="235">
        <v>0.16160535957157418</v>
      </c>
      <c r="J24" s="235">
        <v>0.18165565232238984</v>
      </c>
      <c r="K24" s="235">
        <v>0.21975120854893956</v>
      </c>
      <c r="L24" s="235">
        <v>0.25584173550040773</v>
      </c>
      <c r="M24" s="235">
        <v>0.28999999999999998</v>
      </c>
      <c r="N24" s="235">
        <v>0.29594232100203904</v>
      </c>
      <c r="O24" s="235">
        <v>0.34476478385027515</v>
      </c>
      <c r="P24" s="235">
        <v>0.34586466165413532</v>
      </c>
      <c r="Q24" s="235">
        <v>0.36</v>
      </c>
      <c r="R24" s="202"/>
      <c r="S24" s="202"/>
      <c r="T24" s="206" t="s">
        <v>28</v>
      </c>
      <c r="U24" s="209">
        <v>9975</v>
      </c>
      <c r="V24" s="235">
        <v>0.12381055773628666</v>
      </c>
      <c r="W24" s="235">
        <v>8.6216258828507308E-3</v>
      </c>
      <c r="X24" s="235">
        <v>1.5338473954373988E-2</v>
      </c>
      <c r="Y24" s="235">
        <v>1.0125397839161887E-2</v>
      </c>
      <c r="Z24" s="235">
        <v>3.7093041589009168E-3</v>
      </c>
      <c r="AA24" s="235">
        <v>2.0050292750815657E-2</v>
      </c>
      <c r="AB24" s="235">
        <v>3.8095556226549726E-2</v>
      </c>
      <c r="AC24" s="235">
        <v>3.6090526951468166E-2</v>
      </c>
      <c r="AD24" s="235">
        <v>3.415826449959225E-2</v>
      </c>
      <c r="AE24" s="235">
        <v>5.9423210020390638E-3</v>
      </c>
      <c r="AF24" s="235">
        <v>4.8822462848236103E-2</v>
      </c>
      <c r="AG24" s="235">
        <v>1.099877803860172E-3</v>
      </c>
      <c r="AH24" s="264">
        <v>1.4135338345864668E-2</v>
      </c>
      <c r="AI24" s="202"/>
      <c r="AJ24" s="206" t="s">
        <v>28</v>
      </c>
      <c r="AK24" s="209">
        <v>9975</v>
      </c>
      <c r="AL24" s="235">
        <v>0.12381055773628666</v>
      </c>
      <c r="AM24" s="235">
        <v>6.9635627530364369E-2</v>
      </c>
      <c r="AN24" s="235">
        <v>0.11582134746404249</v>
      </c>
      <c r="AO24" s="235">
        <v>6.852103120759824E-2</v>
      </c>
      <c r="AP24" s="235">
        <v>2.3492063492063626E-2</v>
      </c>
      <c r="AQ24" s="235">
        <v>0.12406947890818859</v>
      </c>
      <c r="AR24" s="235">
        <v>0.20971302428256061</v>
      </c>
      <c r="AS24" s="235">
        <v>0.1642335766423357</v>
      </c>
      <c r="AT24" s="235">
        <v>0.13351326136363631</v>
      </c>
      <c r="AU24" s="235">
        <v>2.0490762075996774E-2</v>
      </c>
      <c r="AV24" s="235">
        <v>0.16497289972899726</v>
      </c>
      <c r="AW24" s="235">
        <f t="shared" si="0"/>
        <v>2.0490762075996774E-2</v>
      </c>
      <c r="AX24" s="235">
        <f t="shared" si="1"/>
        <v>0.16497289972899726</v>
      </c>
    </row>
    <row r="25" spans="1:50" s="168" customFormat="1" ht="15.75">
      <c r="A25" s="202"/>
      <c r="C25" s="206" t="s">
        <v>29</v>
      </c>
      <c r="D25" s="209">
        <v>3992</v>
      </c>
      <c r="E25" s="235">
        <v>0.29556030845475312</v>
      </c>
      <c r="F25" s="235">
        <v>0.30808405033842906</v>
      </c>
      <c r="G25" s="235">
        <v>0.32636871348859603</v>
      </c>
      <c r="H25" s="235">
        <v>0.34139720374900717</v>
      </c>
      <c r="I25" s="235">
        <v>0.36043329141219466</v>
      </c>
      <c r="J25" s="235">
        <v>0.41779202923943065</v>
      </c>
      <c r="K25" s="235">
        <v>0.4513556574876823</v>
      </c>
      <c r="L25" s="235">
        <v>0.49694207794426287</v>
      </c>
      <c r="M25" s="235">
        <v>0.54</v>
      </c>
      <c r="N25" s="235">
        <v>0.57108262989562464</v>
      </c>
      <c r="O25" s="235">
        <v>0.59813391236436475</v>
      </c>
      <c r="P25" s="235">
        <v>0.60120240480961928</v>
      </c>
      <c r="Q25" s="235">
        <v>0.61</v>
      </c>
      <c r="R25" s="202"/>
      <c r="S25" s="202"/>
      <c r="T25" s="206" t="s">
        <v>29</v>
      </c>
      <c r="U25" s="209">
        <v>3992</v>
      </c>
      <c r="V25" s="235">
        <v>0.29556030845475312</v>
      </c>
      <c r="W25" s="235">
        <v>1.2523741883675943E-2</v>
      </c>
      <c r="X25" s="235">
        <v>1.8284663150166969E-2</v>
      </c>
      <c r="Y25" s="235">
        <v>1.5028490260411143E-2</v>
      </c>
      <c r="Z25" s="235">
        <v>1.9036087663187484E-2</v>
      </c>
      <c r="AA25" s="235">
        <v>5.7358737827235995E-2</v>
      </c>
      <c r="AB25" s="235">
        <v>3.3563628248251653E-2</v>
      </c>
      <c r="AC25" s="235">
        <v>4.5586420456580568E-2</v>
      </c>
      <c r="AD25" s="235">
        <v>4.3057922055737163E-2</v>
      </c>
      <c r="AE25" s="235">
        <v>3.1082629895624603E-2</v>
      </c>
      <c r="AF25" s="235">
        <v>2.7051282468740112E-2</v>
      </c>
      <c r="AG25" s="235">
        <v>3.0684924452545337E-3</v>
      </c>
      <c r="AH25" s="264">
        <v>8.7975951903807026E-3</v>
      </c>
      <c r="AI25" s="202"/>
      <c r="AJ25" s="206" t="s">
        <v>29</v>
      </c>
      <c r="AK25" s="209">
        <v>3992</v>
      </c>
      <c r="AL25" s="235">
        <v>0.29556030845475312</v>
      </c>
      <c r="AM25" s="235">
        <v>4.2372881355932077E-2</v>
      </c>
      <c r="AN25" s="235">
        <v>5.9349593495935091E-2</v>
      </c>
      <c r="AO25" s="235">
        <v>4.6047582501918545E-2</v>
      </c>
      <c r="AP25" s="235">
        <v>5.5759354365370495E-2</v>
      </c>
      <c r="AQ25" s="235">
        <v>0.15913829047949971</v>
      </c>
      <c r="AR25" s="235">
        <v>8.0335731414868175E-2</v>
      </c>
      <c r="AS25" s="235">
        <v>0.10099889012208657</v>
      </c>
      <c r="AT25" s="235">
        <v>8.664575604838709E-2</v>
      </c>
      <c r="AU25" s="235">
        <v>5.756042573263815E-2</v>
      </c>
      <c r="AV25" s="235">
        <v>4.7368421052631574E-2</v>
      </c>
      <c r="AW25" s="235">
        <f t="shared" si="0"/>
        <v>5.756042573263815E-2</v>
      </c>
      <c r="AX25" s="235">
        <f t="shared" si="1"/>
        <v>4.7368421052631574E-2</v>
      </c>
    </row>
    <row r="26" spans="1:50" s="168" customFormat="1" ht="15.75">
      <c r="A26" s="202"/>
      <c r="C26" s="206" t="s">
        <v>30</v>
      </c>
      <c r="D26" s="209">
        <v>14306</v>
      </c>
      <c r="E26" s="235">
        <v>7.6263385464914513E-2</v>
      </c>
      <c r="F26" s="235">
        <v>8.1366251770082956E-2</v>
      </c>
      <c r="G26" s="235">
        <v>8.961472059213603E-2</v>
      </c>
      <c r="H26" s="235">
        <v>9.9820453202472903E-2</v>
      </c>
      <c r="I26" s="235">
        <v>0.10792911746822</v>
      </c>
      <c r="J26" s="235">
        <v>0.12093094120467655</v>
      </c>
      <c r="K26" s="235">
        <v>0.13176579431839033</v>
      </c>
      <c r="L26" s="235">
        <v>0.15182774814829911</v>
      </c>
      <c r="M26" s="235">
        <v>0.21</v>
      </c>
      <c r="N26" s="235">
        <v>0.22200963541390334</v>
      </c>
      <c r="O26" s="235">
        <v>0.26171412940480293</v>
      </c>
      <c r="P26" s="235">
        <v>0.26848874598070738</v>
      </c>
      <c r="Q26" s="235">
        <v>0.28000000000000003</v>
      </c>
      <c r="R26" s="202"/>
      <c r="S26" s="202"/>
      <c r="T26" s="206" t="s">
        <v>30</v>
      </c>
      <c r="U26" s="209">
        <v>14306</v>
      </c>
      <c r="V26" s="235">
        <v>7.6263385464914513E-2</v>
      </c>
      <c r="W26" s="235">
        <v>5.1028663051684436E-3</v>
      </c>
      <c r="X26" s="235">
        <v>8.2484688220530733E-3</v>
      </c>
      <c r="Y26" s="235">
        <v>1.0205732610336873E-2</v>
      </c>
      <c r="Z26" s="235">
        <v>8.1086642657470925E-3</v>
      </c>
      <c r="AA26" s="235">
        <v>1.3001823736456558E-2</v>
      </c>
      <c r="AB26" s="235">
        <v>1.083485311371378E-2</v>
      </c>
      <c r="AC26" s="235">
        <v>2.0061953829908774E-2</v>
      </c>
      <c r="AD26" s="235">
        <v>5.8172251851700885E-2</v>
      </c>
      <c r="AE26" s="235">
        <v>1.2009635413903347E-2</v>
      </c>
      <c r="AF26" s="235">
        <v>3.9704493990899592E-2</v>
      </c>
      <c r="AG26" s="235">
        <v>6.7746165759044463E-3</v>
      </c>
      <c r="AH26" s="264">
        <v>1.1511254019292649E-2</v>
      </c>
      <c r="AI26" s="202"/>
      <c r="AJ26" s="206" t="s">
        <v>30</v>
      </c>
      <c r="AK26" s="209">
        <v>14306</v>
      </c>
      <c r="AL26" s="235">
        <v>7.6263385464914513E-2</v>
      </c>
      <c r="AM26" s="235">
        <v>6.6911090742438284E-2</v>
      </c>
      <c r="AN26" s="235">
        <v>0.10137457044673527</v>
      </c>
      <c r="AO26" s="235">
        <v>0.11388455538221538</v>
      </c>
      <c r="AP26" s="235">
        <v>8.1232492997198813E-2</v>
      </c>
      <c r="AQ26" s="235">
        <v>0.12046632124352336</v>
      </c>
      <c r="AR26" s="235">
        <v>8.9595375722543225E-2</v>
      </c>
      <c r="AS26" s="235">
        <v>0.15225464190981439</v>
      </c>
      <c r="AT26" s="235">
        <v>0.38314637845303889</v>
      </c>
      <c r="AU26" s="235">
        <v>5.7188740066206417E-2</v>
      </c>
      <c r="AV26" s="235">
        <v>0.1788413098236776</v>
      </c>
      <c r="AW26" s="235">
        <f t="shared" si="0"/>
        <v>5.7188740066206417E-2</v>
      </c>
      <c r="AX26" s="235">
        <f t="shared" si="1"/>
        <v>0.1788413098236776</v>
      </c>
    </row>
    <row r="27" spans="1:50" s="168" customFormat="1" ht="15.75">
      <c r="A27" s="202"/>
      <c r="C27" s="206" t="s">
        <v>31</v>
      </c>
      <c r="D27" s="209">
        <v>20107</v>
      </c>
      <c r="E27" s="235">
        <v>0.23250532575207156</v>
      </c>
      <c r="F27" s="235">
        <v>0.26319105537539311</v>
      </c>
      <c r="G27" s="235">
        <v>0.28273642286642287</v>
      </c>
      <c r="H27" s="235">
        <v>0.30034217373620536</v>
      </c>
      <c r="I27" s="235">
        <v>0.32083248265809916</v>
      </c>
      <c r="J27" s="235">
        <v>0.33654835066615363</v>
      </c>
      <c r="K27" s="235">
        <v>0.36375271712313401</v>
      </c>
      <c r="L27" s="235">
        <v>0.4013514393196187</v>
      </c>
      <c r="M27" s="235">
        <v>0.46</v>
      </c>
      <c r="N27" s="235">
        <v>0.48</v>
      </c>
      <c r="O27" s="235">
        <v>0.55736624293122272</v>
      </c>
      <c r="P27" s="235">
        <v>0.57527229323121298</v>
      </c>
      <c r="Q27" s="235">
        <v>0.59</v>
      </c>
      <c r="R27" s="202"/>
      <c r="S27" s="202"/>
      <c r="T27" s="206" t="s">
        <v>31</v>
      </c>
      <c r="U27" s="209">
        <v>20107</v>
      </c>
      <c r="V27" s="235">
        <v>0.23250532575207156</v>
      </c>
      <c r="W27" s="235">
        <v>3.0685729623321556E-2</v>
      </c>
      <c r="X27" s="235">
        <v>1.9545367491029753E-2</v>
      </c>
      <c r="Y27" s="235">
        <v>1.7605750869782499E-2</v>
      </c>
      <c r="Z27" s="235">
        <v>2.0490308921893796E-2</v>
      </c>
      <c r="AA27" s="235">
        <v>1.5715868008054468E-2</v>
      </c>
      <c r="AB27" s="235">
        <v>2.7204366456980378E-2</v>
      </c>
      <c r="AC27" s="235">
        <v>3.7598722196484691E-2</v>
      </c>
      <c r="AD27" s="235">
        <v>5.8648560680381323E-2</v>
      </c>
      <c r="AE27" s="235">
        <v>1.9999999999999962E-2</v>
      </c>
      <c r="AF27" s="235">
        <v>7.736624293122274E-2</v>
      </c>
      <c r="AG27" s="235">
        <v>1.7906050299990262E-2</v>
      </c>
      <c r="AH27" s="264">
        <v>1.4727706768786986E-2</v>
      </c>
      <c r="AI27" s="202"/>
      <c r="AJ27" s="206" t="s">
        <v>31</v>
      </c>
      <c r="AK27" s="209">
        <v>20107</v>
      </c>
      <c r="AL27" s="235">
        <v>0.23250532575207156</v>
      </c>
      <c r="AM27" s="235">
        <v>0.13197860962566857</v>
      </c>
      <c r="AN27" s="235">
        <v>7.4263038548752811E-2</v>
      </c>
      <c r="AO27" s="235">
        <v>6.2269129287598826E-2</v>
      </c>
      <c r="AP27" s="235">
        <v>6.8223215764199388E-2</v>
      </c>
      <c r="AQ27" s="235">
        <v>4.8984653542086518E-2</v>
      </c>
      <c r="AR27" s="235">
        <v>8.0833456479976432E-2</v>
      </c>
      <c r="AS27" s="235">
        <v>0.10336341263330588</v>
      </c>
      <c r="AT27" s="235">
        <v>0.14612769491945482</v>
      </c>
      <c r="AU27" s="235">
        <v>-6.1761814984200442E-2</v>
      </c>
      <c r="AV27" s="235">
        <v>0.29142659598985954</v>
      </c>
      <c r="AW27" s="235">
        <f t="shared" si="0"/>
        <v>4.3478260869565133E-2</v>
      </c>
      <c r="AX27" s="235">
        <f t="shared" si="1"/>
        <v>0.16117967277338072</v>
      </c>
    </row>
    <row r="28" spans="1:50" s="168" customFormat="1" ht="15.75">
      <c r="A28" s="202"/>
      <c r="C28" s="206" t="s">
        <v>32</v>
      </c>
      <c r="D28" s="209">
        <v>23387</v>
      </c>
      <c r="E28" s="235">
        <v>0.11766969736260303</v>
      </c>
      <c r="F28" s="235">
        <v>0.12262961193166624</v>
      </c>
      <c r="G28" s="235">
        <v>0.1319508306907678</v>
      </c>
      <c r="H28" s="235">
        <v>0.14405131192391338</v>
      </c>
      <c r="I28" s="235">
        <v>0.15315874126193463</v>
      </c>
      <c r="J28" s="235">
        <v>0.16572955922145691</v>
      </c>
      <c r="K28" s="235">
        <v>0.19027258476147657</v>
      </c>
      <c r="L28" s="235">
        <v>0.21990379852320766</v>
      </c>
      <c r="M28" s="235">
        <v>0.25</v>
      </c>
      <c r="N28" s="235">
        <v>0.27963656277304649</v>
      </c>
      <c r="O28" s="235">
        <v>0.33971139009661383</v>
      </c>
      <c r="P28" s="235">
        <v>0.34587591396929918</v>
      </c>
      <c r="Q28" s="235">
        <v>0.35</v>
      </c>
      <c r="R28" s="202"/>
      <c r="S28" s="202"/>
      <c r="T28" s="206" t="s">
        <v>32</v>
      </c>
      <c r="U28" s="209">
        <v>23387</v>
      </c>
      <c r="V28" s="235">
        <v>0.11766969736260303</v>
      </c>
      <c r="W28" s="235">
        <v>4.959914569063209E-3</v>
      </c>
      <c r="X28" s="235">
        <v>9.3212187591015516E-3</v>
      </c>
      <c r="Y28" s="235">
        <v>1.2100481233145582E-2</v>
      </c>
      <c r="Z28" s="235">
        <v>9.1074293380212501E-3</v>
      </c>
      <c r="AA28" s="235">
        <v>1.2570817959522279E-2</v>
      </c>
      <c r="AB28" s="235">
        <v>2.4543025540019664E-2</v>
      </c>
      <c r="AC28" s="235">
        <v>2.9631213761731084E-2</v>
      </c>
      <c r="AD28" s="235">
        <v>3.0096201476792345E-2</v>
      </c>
      <c r="AE28" s="235">
        <v>2.9636562773046493E-2</v>
      </c>
      <c r="AF28" s="235">
        <v>6.0074827323567337E-2</v>
      </c>
      <c r="AG28" s="235">
        <v>6.1645238726853457E-3</v>
      </c>
      <c r="AH28" s="264">
        <v>4.124086030700802E-3</v>
      </c>
      <c r="AI28" s="202"/>
      <c r="AJ28" s="206" t="s">
        <v>32</v>
      </c>
      <c r="AK28" s="209">
        <v>23387</v>
      </c>
      <c r="AL28" s="235">
        <v>0.11766969736260303</v>
      </c>
      <c r="AM28" s="235">
        <v>4.2151162790697673E-2</v>
      </c>
      <c r="AN28" s="235">
        <v>7.6011157601115792E-2</v>
      </c>
      <c r="AO28" s="235">
        <v>9.1704471808165863E-2</v>
      </c>
      <c r="AP28" s="235">
        <v>6.3223508459483616E-2</v>
      </c>
      <c r="AQ28" s="235">
        <v>8.2077051926298203E-2</v>
      </c>
      <c r="AR28" s="235">
        <v>0.14809081527347773</v>
      </c>
      <c r="AS28" s="235">
        <v>0.15573033707865175</v>
      </c>
      <c r="AT28" s="235">
        <v>0.13686076220105006</v>
      </c>
      <c r="AU28" s="235">
        <v>0.11854625109218597</v>
      </c>
      <c r="AV28" s="235">
        <v>0.2148318042813456</v>
      </c>
      <c r="AW28" s="235">
        <f t="shared" si="0"/>
        <v>0.11854625109218597</v>
      </c>
      <c r="AX28" s="235">
        <f t="shared" si="1"/>
        <v>0.2148318042813456</v>
      </c>
    </row>
    <row r="29" spans="1:50" s="168" customFormat="1" ht="15.75">
      <c r="A29" s="202"/>
      <c r="C29" s="206" t="s">
        <v>33</v>
      </c>
      <c r="D29" s="209">
        <v>12990</v>
      </c>
      <c r="E29" s="235">
        <v>0.13472395450496771</v>
      </c>
      <c r="F29" s="235">
        <v>0.13772637406250701</v>
      </c>
      <c r="G29" s="235">
        <v>0.15012097787696405</v>
      </c>
      <c r="H29" s="235">
        <v>0.17121489989659899</v>
      </c>
      <c r="I29" s="235">
        <v>0.1911540451633342</v>
      </c>
      <c r="J29" s="235">
        <v>0.22256397284220669</v>
      </c>
      <c r="K29" s="235">
        <v>0.25281912376817944</v>
      </c>
      <c r="L29" s="235">
        <v>0.29693159572894889</v>
      </c>
      <c r="M29" s="235">
        <v>0.33</v>
      </c>
      <c r="N29" s="235">
        <v>0.34751081750595675</v>
      </c>
      <c r="O29" s="235">
        <v>0.51233595270317722</v>
      </c>
      <c r="P29" s="235">
        <v>0.51593533487297927</v>
      </c>
      <c r="Q29" s="235">
        <v>0.53</v>
      </c>
      <c r="R29" s="202"/>
      <c r="S29" s="202"/>
      <c r="T29" s="206" t="s">
        <v>33</v>
      </c>
      <c r="U29" s="209">
        <v>12990</v>
      </c>
      <c r="V29" s="235">
        <v>0.13472395450496771</v>
      </c>
      <c r="W29" s="235">
        <v>3.0024195575392987E-3</v>
      </c>
      <c r="X29" s="235">
        <v>1.2394603814457034E-2</v>
      </c>
      <c r="Y29" s="235">
        <v>2.1093922019634948E-2</v>
      </c>
      <c r="Z29" s="235">
        <v>1.9939145266735209E-2</v>
      </c>
      <c r="AA29" s="235">
        <v>3.140992767887249E-2</v>
      </c>
      <c r="AB29" s="235">
        <v>3.0255150925972751E-2</v>
      </c>
      <c r="AC29" s="235">
        <v>4.411247196076945E-2</v>
      </c>
      <c r="AD29" s="235">
        <v>3.3068404271051122E-2</v>
      </c>
      <c r="AE29" s="235">
        <v>1.7510817505956733E-2</v>
      </c>
      <c r="AF29" s="235">
        <v>0.16482513519722047</v>
      </c>
      <c r="AG29" s="235">
        <v>3.5993821698020456E-3</v>
      </c>
      <c r="AH29" s="264">
        <v>1.4064665127020759E-2</v>
      </c>
      <c r="AI29" s="202"/>
      <c r="AJ29" s="206" t="s">
        <v>33</v>
      </c>
      <c r="AK29" s="209">
        <v>12990</v>
      </c>
      <c r="AL29" s="235">
        <v>0.13472395450496771</v>
      </c>
      <c r="AM29" s="235">
        <v>2.2285714285714422E-2</v>
      </c>
      <c r="AN29" s="235">
        <v>8.9994410285075474E-2</v>
      </c>
      <c r="AO29" s="235">
        <v>0.14051282051282052</v>
      </c>
      <c r="AP29" s="235">
        <v>0.11645683453237402</v>
      </c>
      <c r="AQ29" s="235">
        <v>0.1643173580346356</v>
      </c>
      <c r="AR29" s="235">
        <v>0.13593912141127637</v>
      </c>
      <c r="AS29" s="235">
        <v>0.17448233861144952</v>
      </c>
      <c r="AT29" s="235">
        <v>0.11136707829919619</v>
      </c>
      <c r="AU29" s="235">
        <v>5.3063083351384037E-2</v>
      </c>
      <c r="AV29" s="235">
        <v>0.47430217102348238</v>
      </c>
      <c r="AW29" s="235">
        <f t="shared" si="0"/>
        <v>5.3063083351384037E-2</v>
      </c>
      <c r="AX29" s="235">
        <f t="shared" si="1"/>
        <v>0.47430217102348238</v>
      </c>
    </row>
    <row r="30" spans="1:50" s="168" customFormat="1" ht="15.75">
      <c r="A30" s="202"/>
      <c r="C30" s="206" t="s">
        <v>34</v>
      </c>
      <c r="D30" s="209">
        <v>5976</v>
      </c>
      <c r="E30" s="235">
        <v>0.21199700132835111</v>
      </c>
      <c r="F30" s="235">
        <v>0.22203632262251138</v>
      </c>
      <c r="G30" s="235">
        <v>0.25801055725991906</v>
      </c>
      <c r="H30" s="235">
        <v>0.27306953920115945</v>
      </c>
      <c r="I30" s="235">
        <v>0.29699658828557479</v>
      </c>
      <c r="J30" s="235">
        <v>0.32142560343469812</v>
      </c>
      <c r="K30" s="235">
        <v>0.33631726335436918</v>
      </c>
      <c r="L30" s="235">
        <v>0.35639590594268972</v>
      </c>
      <c r="M30" s="235">
        <v>0.37</v>
      </c>
      <c r="N30" s="235">
        <v>0.37898437885455033</v>
      </c>
      <c r="O30" s="235">
        <v>0.4111102069958632</v>
      </c>
      <c r="P30" s="235">
        <v>0.41633199464524767</v>
      </c>
      <c r="Q30" s="235">
        <v>0.42</v>
      </c>
      <c r="R30" s="202"/>
      <c r="S30" s="202"/>
      <c r="T30" s="206" t="s">
        <v>34</v>
      </c>
      <c r="U30" s="209">
        <v>5976</v>
      </c>
      <c r="V30" s="235">
        <v>0.21199700132835111</v>
      </c>
      <c r="W30" s="235">
        <v>1.0039321294160269E-2</v>
      </c>
      <c r="X30" s="235">
        <v>3.5974234637407676E-2</v>
      </c>
      <c r="Y30" s="235">
        <v>1.505898194124039E-2</v>
      </c>
      <c r="Z30" s="235">
        <v>2.3927049084415342E-2</v>
      </c>
      <c r="AA30" s="235">
        <v>2.4429015149123323E-2</v>
      </c>
      <c r="AB30" s="235">
        <v>1.4891659919671063E-2</v>
      </c>
      <c r="AC30" s="235">
        <v>2.0078642588320539E-2</v>
      </c>
      <c r="AD30" s="235">
        <v>1.3604094057310279E-2</v>
      </c>
      <c r="AE30" s="235">
        <v>8.9843788545503345E-3</v>
      </c>
      <c r="AF30" s="235">
        <v>3.2125828141312873E-2</v>
      </c>
      <c r="AG30" s="235">
        <v>5.2217876493844684E-3</v>
      </c>
      <c r="AH30" s="264">
        <v>3.6680053547523128E-3</v>
      </c>
      <c r="AI30" s="202"/>
      <c r="AJ30" s="206" t="s">
        <v>34</v>
      </c>
      <c r="AK30" s="209">
        <v>5976</v>
      </c>
      <c r="AL30" s="235">
        <v>0.21199700132835111</v>
      </c>
      <c r="AM30" s="235">
        <v>4.7355958958168881E-2</v>
      </c>
      <c r="AN30" s="235">
        <v>0.1620195930670687</v>
      </c>
      <c r="AO30" s="235">
        <v>5.8365758754863731E-2</v>
      </c>
      <c r="AP30" s="235">
        <v>8.762254901960792E-2</v>
      </c>
      <c r="AQ30" s="235">
        <v>8.2253521126760529E-2</v>
      </c>
      <c r="AR30" s="235">
        <v>4.6330036439354468E-2</v>
      </c>
      <c r="AS30" s="235">
        <v>5.9701492537313404E-2</v>
      </c>
      <c r="AT30" s="235">
        <v>3.8171297230046988E-2</v>
      </c>
      <c r="AU30" s="235">
        <v>2.4282105012298202E-2</v>
      </c>
      <c r="AV30" s="235">
        <v>8.4768211920529801E-2</v>
      </c>
      <c r="AW30" s="235">
        <f t="shared" si="0"/>
        <v>2.4282105012298202E-2</v>
      </c>
      <c r="AX30" s="235">
        <f t="shared" si="1"/>
        <v>8.4768211920529801E-2</v>
      </c>
    </row>
    <row r="31" spans="1:50" s="168" customFormat="1" ht="15.75">
      <c r="A31" s="202"/>
      <c r="C31" s="206" t="s">
        <v>35</v>
      </c>
      <c r="D31" s="209">
        <v>13678</v>
      </c>
      <c r="E31" s="235">
        <v>0.16617590066351193</v>
      </c>
      <c r="F31" s="235">
        <v>0.17187837327756997</v>
      </c>
      <c r="G31" s="235">
        <v>0.18306399263591461</v>
      </c>
      <c r="H31" s="235">
        <v>0.20148736569671749</v>
      </c>
      <c r="I31" s="235">
        <v>0.21786369730632008</v>
      </c>
      <c r="J31" s="235">
        <v>0.24089291363232371</v>
      </c>
      <c r="K31" s="235">
        <v>0.26311793510249865</v>
      </c>
      <c r="L31" s="235">
        <v>0.29119164643324597</v>
      </c>
      <c r="M31" s="235">
        <v>0.31</v>
      </c>
      <c r="N31" s="235">
        <v>0.33103584610839509</v>
      </c>
      <c r="O31" s="235">
        <v>0.39917308298406295</v>
      </c>
      <c r="P31" s="235">
        <v>0.41373007749671004</v>
      </c>
      <c r="Q31" s="235">
        <v>0.42</v>
      </c>
      <c r="R31" s="202"/>
      <c r="S31" s="202"/>
      <c r="T31" s="206" t="s">
        <v>35</v>
      </c>
      <c r="U31" s="209">
        <v>13678</v>
      </c>
      <c r="V31" s="235">
        <v>0.16617590066351193</v>
      </c>
      <c r="W31" s="235">
        <v>5.7024726140580406E-3</v>
      </c>
      <c r="X31" s="235">
        <v>1.1185619358344639E-2</v>
      </c>
      <c r="Y31" s="235">
        <v>1.8423373060802883E-2</v>
      </c>
      <c r="Z31" s="235">
        <v>1.6376331609602585E-2</v>
      </c>
      <c r="AA31" s="235">
        <v>2.3029216326003632E-2</v>
      </c>
      <c r="AB31" s="235">
        <v>2.2225021470174938E-2</v>
      </c>
      <c r="AC31" s="235">
        <v>2.807371133074732E-2</v>
      </c>
      <c r="AD31" s="235">
        <v>1.8808353566754032E-2</v>
      </c>
      <c r="AE31" s="235">
        <v>2.1035846108395095E-2</v>
      </c>
      <c r="AF31" s="235">
        <v>6.8137236875667861E-2</v>
      </c>
      <c r="AG31" s="235">
        <v>1.4556994512647081E-2</v>
      </c>
      <c r="AH31" s="264">
        <v>6.2699225032899486E-3</v>
      </c>
      <c r="AI31" s="202"/>
      <c r="AJ31" s="206" t="s">
        <v>35</v>
      </c>
      <c r="AK31" s="209">
        <v>13678</v>
      </c>
      <c r="AL31" s="235">
        <v>0.16617590066351193</v>
      </c>
      <c r="AM31" s="235">
        <v>3.4315882094148695E-2</v>
      </c>
      <c r="AN31" s="235">
        <v>6.5078689919183433E-2</v>
      </c>
      <c r="AO31" s="235">
        <v>0.10063897763578261</v>
      </c>
      <c r="AP31" s="235">
        <v>8.1277213352685063E-2</v>
      </c>
      <c r="AQ31" s="235">
        <v>0.10570469798657718</v>
      </c>
      <c r="AR31" s="235">
        <v>9.2261001517450703E-2</v>
      </c>
      <c r="AS31" s="235">
        <v>0.10669630452903597</v>
      </c>
      <c r="AT31" s="235">
        <v>6.459097916143601E-2</v>
      </c>
      <c r="AU31" s="235">
        <v>6.7857568091597084E-2</v>
      </c>
      <c r="AV31" s="235">
        <v>0.20583038869257941</v>
      </c>
      <c r="AW31" s="235">
        <f t="shared" si="0"/>
        <v>6.7857568091597084E-2</v>
      </c>
      <c r="AX31" s="235">
        <f t="shared" si="1"/>
        <v>0.20583038869257941</v>
      </c>
    </row>
    <row r="32" spans="1:50" s="168" customFormat="1" ht="15.75">
      <c r="A32" s="202"/>
      <c r="C32" s="206" t="s">
        <v>36</v>
      </c>
      <c r="D32" s="209">
        <v>2495</v>
      </c>
      <c r="E32" s="235">
        <v>8.5387853277209866E-2</v>
      </c>
      <c r="F32" s="235">
        <v>8.699138103828423E-2</v>
      </c>
      <c r="G32" s="235">
        <v>8.9797554620164366E-2</v>
      </c>
      <c r="H32" s="235">
        <v>0.10382842252956505</v>
      </c>
      <c r="I32" s="235">
        <v>0.11705752655842855</v>
      </c>
      <c r="J32" s="235">
        <v>0.13589897775105231</v>
      </c>
      <c r="K32" s="235">
        <v>0.15193425536179594</v>
      </c>
      <c r="L32" s="235">
        <v>0.16315894968931649</v>
      </c>
      <c r="M32" s="235">
        <v>0.18</v>
      </c>
      <c r="N32" s="235">
        <v>0.22449388655041091</v>
      </c>
      <c r="O32" s="235">
        <v>0.26538384445780716</v>
      </c>
      <c r="P32" s="235">
        <v>0.2681362725450902</v>
      </c>
      <c r="Q32" s="235">
        <v>0.27</v>
      </c>
      <c r="R32" s="202"/>
      <c r="S32" s="202"/>
      <c r="T32" s="206" t="s">
        <v>36</v>
      </c>
      <c r="U32" s="209">
        <v>2495</v>
      </c>
      <c r="V32" s="235">
        <v>8.5387853277209866E-2</v>
      </c>
      <c r="W32" s="235">
        <v>1.6035277610743637E-3</v>
      </c>
      <c r="X32" s="235">
        <v>2.8061735818801364E-3</v>
      </c>
      <c r="Y32" s="235">
        <v>1.4030867909400682E-2</v>
      </c>
      <c r="Z32" s="235">
        <v>1.32291040288635E-2</v>
      </c>
      <c r="AA32" s="235">
        <v>1.8841451192623759E-2</v>
      </c>
      <c r="AB32" s="235">
        <v>1.6035277610743637E-2</v>
      </c>
      <c r="AC32" s="235">
        <v>1.1224694327520546E-2</v>
      </c>
      <c r="AD32" s="235">
        <v>1.6841050310683503E-2</v>
      </c>
      <c r="AE32" s="235">
        <v>4.4493886550410922E-2</v>
      </c>
      <c r="AF32" s="235">
        <v>4.0889957907396246E-2</v>
      </c>
      <c r="AG32" s="235">
        <v>2.7524280872830431E-3</v>
      </c>
      <c r="AH32" s="264">
        <v>1.8637274549098137E-3</v>
      </c>
      <c r="AI32" s="202"/>
      <c r="AJ32" s="206" t="s">
        <v>36</v>
      </c>
      <c r="AK32" s="209">
        <v>2495</v>
      </c>
      <c r="AL32" s="235">
        <v>8.5387853277209866E-2</v>
      </c>
      <c r="AM32" s="235">
        <v>1.8779342723004695E-2</v>
      </c>
      <c r="AN32" s="235">
        <v>3.2258064516129031E-2</v>
      </c>
      <c r="AO32" s="235">
        <v>0.15625</v>
      </c>
      <c r="AP32" s="235">
        <v>0.12741312741312741</v>
      </c>
      <c r="AQ32" s="235">
        <v>0.16095890410958894</v>
      </c>
      <c r="AR32" s="235">
        <v>0.11799410029498526</v>
      </c>
      <c r="AS32" s="235">
        <v>7.3878627968337732E-2</v>
      </c>
      <c r="AT32" s="235">
        <v>0.10321867321867322</v>
      </c>
      <c r="AU32" s="235">
        <v>0.24718825861339402</v>
      </c>
      <c r="AV32" s="235">
        <v>0.18214285714285702</v>
      </c>
      <c r="AW32" s="235">
        <f t="shared" si="0"/>
        <v>0.24718825861339402</v>
      </c>
      <c r="AX32" s="235">
        <f t="shared" si="1"/>
        <v>0.18214285714285702</v>
      </c>
    </row>
    <row r="33" spans="1:50" s="168" customFormat="1" ht="15.75">
      <c r="A33" s="202"/>
      <c r="C33" s="206" t="s">
        <v>37</v>
      </c>
      <c r="D33" s="209">
        <v>4841</v>
      </c>
      <c r="E33" s="235">
        <v>7.0639517104956293E-2</v>
      </c>
      <c r="F33" s="235">
        <v>8.1793125068896758E-2</v>
      </c>
      <c r="G33" s="235">
        <v>8.9228863711523734E-2</v>
      </c>
      <c r="H33" s="235">
        <v>9.6871150649779247E-2</v>
      </c>
      <c r="I33" s="235">
        <v>0.10885095179623382</v>
      </c>
      <c r="J33" s="235">
        <v>0.11690633532574637</v>
      </c>
      <c r="K33" s="235">
        <v>0.129299233063458</v>
      </c>
      <c r="L33" s="235">
        <v>0.14995406262631072</v>
      </c>
      <c r="M33" s="235">
        <v>0.18</v>
      </c>
      <c r="N33" s="235">
        <v>0.24806450304986116</v>
      </c>
      <c r="O33" s="235">
        <v>0.30796350878213408</v>
      </c>
      <c r="P33" s="235">
        <v>0.31377814501136131</v>
      </c>
      <c r="Q33" s="235">
        <v>0.32</v>
      </c>
      <c r="R33" s="202"/>
      <c r="S33" s="202"/>
      <c r="T33" s="206" t="s">
        <v>37</v>
      </c>
      <c r="U33" s="209">
        <v>4841</v>
      </c>
      <c r="V33" s="235">
        <v>7.0639517104956293E-2</v>
      </c>
      <c r="W33" s="235">
        <v>1.1153607963940465E-2</v>
      </c>
      <c r="X33" s="235">
        <v>7.4357386426269767E-3</v>
      </c>
      <c r="Y33" s="235">
        <v>7.6422869382555131E-3</v>
      </c>
      <c r="Z33" s="235">
        <v>1.1979801146454569E-2</v>
      </c>
      <c r="AA33" s="235">
        <v>8.0553835295125581E-3</v>
      </c>
      <c r="AB33" s="235">
        <v>1.2392897737711628E-2</v>
      </c>
      <c r="AC33" s="235">
        <v>2.0654829562852722E-2</v>
      </c>
      <c r="AD33" s="235">
        <v>3.0045937373689269E-2</v>
      </c>
      <c r="AE33" s="235">
        <v>6.8064503049861169E-2</v>
      </c>
      <c r="AF33" s="235">
        <v>5.9899005732272914E-2</v>
      </c>
      <c r="AG33" s="235">
        <v>5.8146362292272324E-3</v>
      </c>
      <c r="AH33" s="264">
        <v>6.2218549886386976E-3</v>
      </c>
      <c r="AI33" s="202"/>
      <c r="AJ33" s="206" t="s">
        <v>37</v>
      </c>
      <c r="AK33" s="209">
        <v>4841</v>
      </c>
      <c r="AL33" s="235">
        <v>7.0639517104956293E-2</v>
      </c>
      <c r="AM33" s="235">
        <v>0.15789473684210523</v>
      </c>
      <c r="AN33" s="235">
        <v>9.0909090909090898E-2</v>
      </c>
      <c r="AO33" s="235">
        <v>8.5648148148148237E-2</v>
      </c>
      <c r="AP33" s="235">
        <v>0.12366737739872061</v>
      </c>
      <c r="AQ33" s="235">
        <v>7.400379506641365E-2</v>
      </c>
      <c r="AR33" s="235">
        <v>0.10600706713780918</v>
      </c>
      <c r="AS33" s="235">
        <v>0.15974440894568695</v>
      </c>
      <c r="AT33" s="235">
        <v>0.20036761157024799</v>
      </c>
      <c r="AU33" s="235">
        <v>0.3781361280547843</v>
      </c>
      <c r="AV33" s="235">
        <v>0.24146544546211501</v>
      </c>
      <c r="AW33" s="235">
        <f t="shared" si="0"/>
        <v>0.3781361280547843</v>
      </c>
      <c r="AX33" s="235">
        <f t="shared" si="1"/>
        <v>0.24146544546211501</v>
      </c>
    </row>
    <row r="34" spans="1:50" s="168" customFormat="1" ht="15.75">
      <c r="A34" s="202"/>
      <c r="C34" s="206" t="s">
        <v>38</v>
      </c>
      <c r="D34" s="209">
        <v>5067</v>
      </c>
      <c r="E34" s="235">
        <v>6.6311583923230125E-2</v>
      </c>
      <c r="F34" s="235">
        <v>6.9271922491231472E-2</v>
      </c>
      <c r="G34" s="235">
        <v>8.1310632667770277E-2</v>
      </c>
      <c r="H34" s="235">
        <v>9.630968141231043E-2</v>
      </c>
      <c r="I34" s="235">
        <v>0.10361184988004707</v>
      </c>
      <c r="J34" s="235">
        <v>0.11861089862458722</v>
      </c>
      <c r="K34" s="235">
        <v>0.13617557412806186</v>
      </c>
      <c r="L34" s="235">
        <v>0.15452967324967021</v>
      </c>
      <c r="M34" s="235">
        <v>0.18</v>
      </c>
      <c r="N34" s="235">
        <v>0.18669868568861817</v>
      </c>
      <c r="O34" s="235">
        <v>0.22123596898196718</v>
      </c>
      <c r="P34" s="235">
        <v>0.22459048746792973</v>
      </c>
      <c r="Q34" s="235">
        <v>0.23</v>
      </c>
      <c r="R34" s="202"/>
      <c r="S34" s="202"/>
      <c r="T34" s="206" t="s">
        <v>38</v>
      </c>
      <c r="U34" s="209">
        <v>5067</v>
      </c>
      <c r="V34" s="235">
        <v>6.6311583923230125E-2</v>
      </c>
      <c r="W34" s="235">
        <v>2.9603385680013472E-3</v>
      </c>
      <c r="X34" s="235">
        <v>1.2038710176538805E-2</v>
      </c>
      <c r="Y34" s="235">
        <v>1.4999048744540153E-2</v>
      </c>
      <c r="Z34" s="235">
        <v>7.3021684677366389E-3</v>
      </c>
      <c r="AA34" s="235">
        <v>1.4999048744540153E-2</v>
      </c>
      <c r="AB34" s="235">
        <v>1.7564675503474639E-2</v>
      </c>
      <c r="AC34" s="235">
        <v>1.8354099121608347E-2</v>
      </c>
      <c r="AD34" s="235">
        <v>2.5470326750329786E-2</v>
      </c>
      <c r="AE34" s="235">
        <v>6.6986856886181723E-3</v>
      </c>
      <c r="AF34" s="235">
        <v>3.4537283293349014E-2</v>
      </c>
      <c r="AG34" s="235">
        <v>3.3545184859625488E-3</v>
      </c>
      <c r="AH34" s="264">
        <v>5.4095125320702819E-3</v>
      </c>
      <c r="AI34" s="202"/>
      <c r="AJ34" s="206" t="s">
        <v>38</v>
      </c>
      <c r="AK34" s="209">
        <v>5067</v>
      </c>
      <c r="AL34" s="235">
        <v>6.6311583923230125E-2</v>
      </c>
      <c r="AM34" s="235">
        <v>4.4642857142857179E-2</v>
      </c>
      <c r="AN34" s="235">
        <v>0.17378917378917383</v>
      </c>
      <c r="AO34" s="235">
        <v>0.18446601941747579</v>
      </c>
      <c r="AP34" s="235">
        <v>7.5819672131147417E-2</v>
      </c>
      <c r="AQ34" s="235">
        <v>0.14476190476190481</v>
      </c>
      <c r="AR34" s="235">
        <v>0.14808652246256232</v>
      </c>
      <c r="AS34" s="235">
        <v>0.13478260869565226</v>
      </c>
      <c r="AT34" s="235">
        <v>0.16482482758620692</v>
      </c>
      <c r="AU34" s="235">
        <v>3.7214920492323181E-2</v>
      </c>
      <c r="AV34" s="235">
        <v>0.18498942917547562</v>
      </c>
      <c r="AW34" s="235">
        <f t="shared" si="0"/>
        <v>3.7214920492323181E-2</v>
      </c>
      <c r="AX34" s="235">
        <f t="shared" si="1"/>
        <v>0.18498942917547562</v>
      </c>
    </row>
    <row r="35" spans="1:50" s="168" customFormat="1" ht="15.75">
      <c r="A35" s="202"/>
      <c r="C35" s="206" t="s">
        <v>39</v>
      </c>
      <c r="D35" s="209">
        <v>3671</v>
      </c>
      <c r="E35" s="235">
        <v>0.24868173485498954</v>
      </c>
      <c r="F35" s="235">
        <v>0.25794260997554774</v>
      </c>
      <c r="G35" s="235">
        <v>0.28000528305687761</v>
      </c>
      <c r="H35" s="235">
        <v>0.29144518761756716</v>
      </c>
      <c r="I35" s="235">
        <v>0.30370222821830595</v>
      </c>
      <c r="J35" s="235">
        <v>0.32630965865966866</v>
      </c>
      <c r="K35" s="235">
        <v>0.34619330230086715</v>
      </c>
      <c r="L35" s="235">
        <v>0.36934549010226264</v>
      </c>
      <c r="M35" s="235">
        <v>0.4</v>
      </c>
      <c r="N35" s="235">
        <v>0.45</v>
      </c>
      <c r="O35" s="235">
        <v>0.46903608698827159</v>
      </c>
      <c r="P35" s="235">
        <v>0.46962680468537182</v>
      </c>
      <c r="Q35" s="235">
        <v>0.47</v>
      </c>
      <c r="R35" s="202"/>
      <c r="S35" s="202"/>
      <c r="T35" s="206" t="s">
        <v>39</v>
      </c>
      <c r="U35" s="209">
        <v>3671</v>
      </c>
      <c r="V35" s="235">
        <v>0.24868173485498954</v>
      </c>
      <c r="W35" s="235">
        <v>9.2608751205582041E-3</v>
      </c>
      <c r="X35" s="235">
        <v>2.2062673081329864E-2</v>
      </c>
      <c r="Y35" s="235">
        <v>1.1439904560689551E-2</v>
      </c>
      <c r="Z35" s="235">
        <v>1.2257040600738789E-2</v>
      </c>
      <c r="AA35" s="235">
        <v>2.2607430441362708E-2</v>
      </c>
      <c r="AB35" s="235">
        <v>1.988364364119849E-2</v>
      </c>
      <c r="AC35" s="235">
        <v>2.3152187801395496E-2</v>
      </c>
      <c r="AD35" s="235">
        <v>3.0654509897737381E-2</v>
      </c>
      <c r="AE35" s="235">
        <v>4.9999999999999989E-2</v>
      </c>
      <c r="AF35" s="235">
        <v>1.9036086988271583E-2</v>
      </c>
      <c r="AG35" s="235">
        <v>5.9071769710022926E-4</v>
      </c>
      <c r="AH35" s="264">
        <v>3.731953146281497E-4</v>
      </c>
      <c r="AI35" s="202"/>
      <c r="AJ35" s="206" t="s">
        <v>39</v>
      </c>
      <c r="AK35" s="209">
        <v>3671</v>
      </c>
      <c r="AL35" s="235">
        <v>0.24868173485498954</v>
      </c>
      <c r="AM35" s="235">
        <v>3.7239868565169754E-2</v>
      </c>
      <c r="AN35" s="235">
        <v>8.5533262935586121E-2</v>
      </c>
      <c r="AO35" s="235">
        <v>4.0856031128404663E-2</v>
      </c>
      <c r="AP35" s="235">
        <v>4.2056074766355082E-2</v>
      </c>
      <c r="AQ35" s="235">
        <v>7.4439461883408151E-2</v>
      </c>
      <c r="AR35" s="235">
        <v>6.0934891485809627E-2</v>
      </c>
      <c r="AS35" s="235">
        <v>6.6876475216365E-2</v>
      </c>
      <c r="AT35" s="235">
        <v>8.2996843657817246E-2</v>
      </c>
      <c r="AU35" s="235">
        <v>-7.2550594544097124E-2</v>
      </c>
      <c r="AV35" s="235">
        <v>0.26431718061674003</v>
      </c>
      <c r="AW35" s="235">
        <f t="shared" si="0"/>
        <v>0.12499999999999997</v>
      </c>
      <c r="AX35" s="235">
        <f t="shared" si="1"/>
        <v>4.2302415529492404E-2</v>
      </c>
    </row>
    <row r="36" spans="1:50" s="168" customFormat="1" ht="15.75">
      <c r="A36" s="202"/>
      <c r="C36" s="206" t="s">
        <v>40</v>
      </c>
      <c r="D36" s="209">
        <v>21599</v>
      </c>
      <c r="E36" s="235">
        <v>0.11097831061565182</v>
      </c>
      <c r="F36" s="235">
        <v>0.11968249184040883</v>
      </c>
      <c r="G36" s="235">
        <v>0.13144239626109117</v>
      </c>
      <c r="H36" s="235">
        <v>0.14533204715166084</v>
      </c>
      <c r="I36" s="235">
        <v>0.15936059455113624</v>
      </c>
      <c r="J36" s="235">
        <v>0.17348173962321542</v>
      </c>
      <c r="K36" s="235">
        <v>0.18588982775212434</v>
      </c>
      <c r="L36" s="235">
        <v>0.21246535978941436</v>
      </c>
      <c r="M36" s="235">
        <v>0.24</v>
      </c>
      <c r="N36" s="235">
        <v>0.25209716366383988</v>
      </c>
      <c r="O36" s="235">
        <v>0.30047944759932432</v>
      </c>
      <c r="P36" s="235">
        <v>0.30450483818695312</v>
      </c>
      <c r="Q36" s="235">
        <v>0.31</v>
      </c>
      <c r="R36" s="202"/>
      <c r="S36" s="202"/>
      <c r="T36" s="206" t="s">
        <v>40</v>
      </c>
      <c r="U36" s="209">
        <v>21599</v>
      </c>
      <c r="V36" s="235">
        <v>0.11097831061565182</v>
      </c>
      <c r="W36" s="235">
        <v>8.7041812247570099E-3</v>
      </c>
      <c r="X36" s="235">
        <v>1.1759904420682338E-2</v>
      </c>
      <c r="Y36" s="235">
        <v>1.3889650890569677E-2</v>
      </c>
      <c r="Z36" s="235">
        <v>1.40285473994754E-2</v>
      </c>
      <c r="AA36" s="235">
        <v>1.4121145072079178E-2</v>
      </c>
      <c r="AB36" s="235">
        <v>1.2408088128908923E-2</v>
      </c>
      <c r="AC36" s="235">
        <v>2.6575532037290017E-2</v>
      </c>
      <c r="AD36" s="235">
        <v>2.7534640210585631E-2</v>
      </c>
      <c r="AE36" s="235">
        <v>1.2097163663839894E-2</v>
      </c>
      <c r="AF36" s="235">
        <v>4.8382283935484438E-2</v>
      </c>
      <c r="AG36" s="235">
        <v>4.0253905876287965E-3</v>
      </c>
      <c r="AH36" s="264">
        <v>5.4951618130468782E-3</v>
      </c>
      <c r="AI36" s="202"/>
      <c r="AJ36" s="206" t="s">
        <v>40</v>
      </c>
      <c r="AK36" s="209">
        <v>21599</v>
      </c>
      <c r="AL36" s="235">
        <v>0.11097831061565182</v>
      </c>
      <c r="AM36" s="235">
        <v>7.8431372549019648E-2</v>
      </c>
      <c r="AN36" s="235">
        <v>9.8259187620889754E-2</v>
      </c>
      <c r="AO36" s="235">
        <v>0.1056710109193377</v>
      </c>
      <c r="AP36" s="235">
        <v>9.6527556546671014E-2</v>
      </c>
      <c r="AQ36" s="235">
        <v>8.8611272515979042E-2</v>
      </c>
      <c r="AR36" s="235">
        <v>7.15238857752869E-2</v>
      </c>
      <c r="AS36" s="235">
        <v>0.14296388542963892</v>
      </c>
      <c r="AT36" s="235">
        <v>0.12959590324689477</v>
      </c>
      <c r="AU36" s="235">
        <v>5.0404848599332891E-2</v>
      </c>
      <c r="AV36" s="235">
        <v>0.19191919191919199</v>
      </c>
      <c r="AW36" s="235">
        <f t="shared" si="0"/>
        <v>5.0404848599332891E-2</v>
      </c>
      <c r="AX36" s="235">
        <f t="shared" si="1"/>
        <v>0.19191919191919199</v>
      </c>
    </row>
    <row r="37" spans="1:50" s="168" customFormat="1" ht="15.75">
      <c r="A37" s="202"/>
      <c r="C37" s="206" t="s">
        <v>41</v>
      </c>
      <c r="D37" s="209">
        <v>4325</v>
      </c>
      <c r="E37" s="235">
        <v>0.14429023425658272</v>
      </c>
      <c r="F37" s="235">
        <v>0.16163281048934505</v>
      </c>
      <c r="G37" s="235">
        <v>0.17874415237233723</v>
      </c>
      <c r="H37" s="235">
        <v>0.19631796295486975</v>
      </c>
      <c r="I37" s="235">
        <v>0.20371746214751502</v>
      </c>
      <c r="J37" s="235">
        <v>0.21689782008441441</v>
      </c>
      <c r="K37" s="235">
        <v>0.23840261461303972</v>
      </c>
      <c r="L37" s="235">
        <v>0.25412655039741089</v>
      </c>
      <c r="M37" s="235">
        <v>0.27</v>
      </c>
      <c r="N37" s="235">
        <v>0.34176436896030327</v>
      </c>
      <c r="O37" s="235">
        <v>0.39494826940744115</v>
      </c>
      <c r="P37" s="235">
        <v>0.39976878612716765</v>
      </c>
      <c r="Q37" s="235">
        <v>0.41</v>
      </c>
      <c r="R37" s="202"/>
      <c r="S37" s="202"/>
      <c r="T37" s="206" t="s">
        <v>41</v>
      </c>
      <c r="U37" s="209">
        <v>4325</v>
      </c>
      <c r="V37" s="235">
        <v>0.14429023425658272</v>
      </c>
      <c r="W37" s="235">
        <v>1.7342576232762336E-2</v>
      </c>
      <c r="X37" s="235">
        <v>1.7111341882992182E-2</v>
      </c>
      <c r="Y37" s="235">
        <v>1.7573810582532517E-2</v>
      </c>
      <c r="Z37" s="235">
        <v>7.3994991926452647E-3</v>
      </c>
      <c r="AA37" s="235">
        <v>1.3180357936899395E-2</v>
      </c>
      <c r="AB37" s="235">
        <v>2.1504794528625304E-2</v>
      </c>
      <c r="AC37" s="235">
        <v>1.5723935784371174E-2</v>
      </c>
      <c r="AD37" s="235">
        <v>1.5873449602589129E-2</v>
      </c>
      <c r="AE37" s="235">
        <v>7.1764368960303249E-2</v>
      </c>
      <c r="AF37" s="235">
        <v>5.3183900447137888E-2</v>
      </c>
      <c r="AG37" s="235">
        <v>4.8205167197264975E-3</v>
      </c>
      <c r="AH37" s="264">
        <v>1.0231213872832323E-2</v>
      </c>
      <c r="AI37" s="202"/>
      <c r="AJ37" s="206" t="s">
        <v>41</v>
      </c>
      <c r="AK37" s="209">
        <v>4325</v>
      </c>
      <c r="AL37" s="235">
        <v>0.14429023425658272</v>
      </c>
      <c r="AM37" s="235">
        <v>0.12019230769230763</v>
      </c>
      <c r="AN37" s="235">
        <v>0.10586552217453506</v>
      </c>
      <c r="AO37" s="235">
        <v>9.8318240620957356E-2</v>
      </c>
      <c r="AP37" s="235">
        <v>3.7691401648998805E-2</v>
      </c>
      <c r="AQ37" s="235">
        <v>6.4699205448354211E-2</v>
      </c>
      <c r="AR37" s="235">
        <v>9.914712153518121E-2</v>
      </c>
      <c r="AS37" s="235">
        <v>6.5955383123181291E-2</v>
      </c>
      <c r="AT37" s="235">
        <v>6.2462775250227663E-2</v>
      </c>
      <c r="AU37" s="235">
        <v>0.26579395911223425</v>
      </c>
      <c r="AV37" s="235">
        <v>0.15561569688768614</v>
      </c>
      <c r="AW37" s="235">
        <f t="shared" si="0"/>
        <v>0.26579395911223425</v>
      </c>
      <c r="AX37" s="235">
        <f t="shared" si="1"/>
        <v>0.15561569688768614</v>
      </c>
    </row>
    <row r="38" spans="1:50" s="168" customFormat="1" ht="15.75">
      <c r="A38" s="202"/>
      <c r="C38" s="206" t="s">
        <v>42</v>
      </c>
      <c r="D38" s="209">
        <v>54784</v>
      </c>
      <c r="E38" s="235">
        <v>0.11262510444974486</v>
      </c>
      <c r="F38" s="235">
        <v>0.11581949558081542</v>
      </c>
      <c r="G38" s="235">
        <v>0.12388761489471935</v>
      </c>
      <c r="H38" s="235">
        <v>0.1335620566059616</v>
      </c>
      <c r="I38" s="235">
        <v>0.1435833179257201</v>
      </c>
      <c r="J38" s="235">
        <v>0.15115858832225887</v>
      </c>
      <c r="K38" s="235">
        <v>0.16145365459610914</v>
      </c>
      <c r="L38" s="235">
        <v>0.17826527877734333</v>
      </c>
      <c r="M38" s="235">
        <v>0.2</v>
      </c>
      <c r="N38" s="235">
        <v>0.20812827243695153</v>
      </c>
      <c r="O38" s="235">
        <v>0.26551779081458488</v>
      </c>
      <c r="P38" s="235">
        <v>0.27371130257009346</v>
      </c>
      <c r="Q38" s="235">
        <v>0.28000000000000003</v>
      </c>
      <c r="R38" s="202"/>
      <c r="S38" s="202"/>
      <c r="T38" s="206" t="s">
        <v>42</v>
      </c>
      <c r="U38" s="209">
        <v>54784</v>
      </c>
      <c r="V38" s="235">
        <v>0.11262510444974486</v>
      </c>
      <c r="W38" s="235">
        <v>3.1943911310705619E-3</v>
      </c>
      <c r="X38" s="235">
        <v>8.0681193139039292E-3</v>
      </c>
      <c r="Y38" s="235">
        <v>9.6744417112422515E-3</v>
      </c>
      <c r="Z38" s="235">
        <v>1.0021261319758501E-2</v>
      </c>
      <c r="AA38" s="235">
        <v>7.5752703965387691E-3</v>
      </c>
      <c r="AB38" s="235">
        <v>1.0295066273850267E-2</v>
      </c>
      <c r="AC38" s="235">
        <v>1.6811624181234192E-2</v>
      </c>
      <c r="AD38" s="235">
        <v>2.1734721222656683E-2</v>
      </c>
      <c r="AE38" s="235">
        <v>8.1282724369515225E-3</v>
      </c>
      <c r="AF38" s="235">
        <v>5.7389518377633342E-2</v>
      </c>
      <c r="AG38" s="235">
        <v>8.1935117555085868E-3</v>
      </c>
      <c r="AH38" s="264">
        <v>6.2886974299065646E-3</v>
      </c>
      <c r="AI38" s="202"/>
      <c r="AJ38" s="206" t="s">
        <v>42</v>
      </c>
      <c r="AK38" s="209">
        <v>54784</v>
      </c>
      <c r="AL38" s="235">
        <v>0.11262510444974486</v>
      </c>
      <c r="AM38" s="235">
        <v>2.8363047001620772E-2</v>
      </c>
      <c r="AN38" s="235">
        <v>6.9661150512214359E-2</v>
      </c>
      <c r="AO38" s="235">
        <v>7.8090467069397262E-2</v>
      </c>
      <c r="AP38" s="235">
        <v>7.5030750307503113E-2</v>
      </c>
      <c r="AQ38" s="235">
        <v>5.2758708365115793E-2</v>
      </c>
      <c r="AR38" s="235">
        <v>6.8107716459364864E-2</v>
      </c>
      <c r="AS38" s="235">
        <v>0.10412662521198411</v>
      </c>
      <c r="AT38" s="235">
        <v>0.12192346917878359</v>
      </c>
      <c r="AU38" s="235">
        <v>4.0641362184757612E-2</v>
      </c>
      <c r="AV38" s="235">
        <v>0.27574109805297303</v>
      </c>
      <c r="AW38" s="235">
        <f t="shared" ref="AW38:AW56" si="2">AE38/M38</f>
        <v>4.0641362184757612E-2</v>
      </c>
      <c r="AX38" s="235">
        <f t="shared" ref="AX38:AX56" si="3">AF38/N38</f>
        <v>0.27574109805297303</v>
      </c>
    </row>
    <row r="39" spans="1:50" s="168" customFormat="1" ht="15.75">
      <c r="A39" s="202"/>
      <c r="C39" s="206" t="s">
        <v>43</v>
      </c>
      <c r="D39" s="209">
        <v>22057</v>
      </c>
      <c r="E39" s="235">
        <v>0.11175479404151366</v>
      </c>
      <c r="F39" s="235">
        <v>0.12526510991346945</v>
      </c>
      <c r="G39" s="235">
        <v>0.13913811882896771</v>
      </c>
      <c r="H39" s="235">
        <v>0.15885955307158775</v>
      </c>
      <c r="I39" s="235">
        <v>0.1707377502476026</v>
      </c>
      <c r="J39" s="235">
        <v>0.18996048155535181</v>
      </c>
      <c r="K39" s="235">
        <v>0.21380754916826708</v>
      </c>
      <c r="L39" s="235">
        <v>0.24336703221697578</v>
      </c>
      <c r="M39" s="235">
        <v>0.28000000000000003</v>
      </c>
      <c r="N39" s="235">
        <v>0.31889785853468844</v>
      </c>
      <c r="O39" s="235">
        <v>0.36913084506531607</v>
      </c>
      <c r="P39" s="235">
        <v>0.37802058303486419</v>
      </c>
      <c r="Q39" s="235">
        <v>0.38</v>
      </c>
      <c r="R39" s="202"/>
      <c r="S39" s="202"/>
      <c r="T39" s="206" t="s">
        <v>43</v>
      </c>
      <c r="U39" s="209">
        <v>22057</v>
      </c>
      <c r="V39" s="235">
        <v>0.11175479404151366</v>
      </c>
      <c r="W39" s="235">
        <v>1.3510315871955794E-2</v>
      </c>
      <c r="X39" s="235">
        <v>1.3873008915498253E-2</v>
      </c>
      <c r="Y39" s="235">
        <v>1.9721434242620045E-2</v>
      </c>
      <c r="Z39" s="235">
        <v>1.1878197176014849E-2</v>
      </c>
      <c r="AA39" s="235">
        <v>1.9222731307749208E-2</v>
      </c>
      <c r="AB39" s="235">
        <v>2.3847067612915274E-2</v>
      </c>
      <c r="AC39" s="235">
        <v>2.9559483048708701E-2</v>
      </c>
      <c r="AD39" s="235">
        <v>3.6632967783024245E-2</v>
      </c>
      <c r="AE39" s="235">
        <v>3.8897858534688412E-2</v>
      </c>
      <c r="AF39" s="235">
        <v>5.0232986530627632E-2</v>
      </c>
      <c r="AG39" s="235">
        <v>8.8897379695481171E-3</v>
      </c>
      <c r="AH39" s="264">
        <v>1.9794169651358162E-3</v>
      </c>
      <c r="AI39" s="202"/>
      <c r="AJ39" s="206" t="s">
        <v>43</v>
      </c>
      <c r="AK39" s="209">
        <v>22057</v>
      </c>
      <c r="AL39" s="235">
        <v>0.11175479404151366</v>
      </c>
      <c r="AM39" s="235">
        <v>0.12089249492900594</v>
      </c>
      <c r="AN39" s="235">
        <v>0.11074918566775251</v>
      </c>
      <c r="AO39" s="235">
        <v>0.1417399804496578</v>
      </c>
      <c r="AP39" s="235">
        <v>7.4771689497716967E-2</v>
      </c>
      <c r="AQ39" s="235">
        <v>0.11258629845990444</v>
      </c>
      <c r="AR39" s="235">
        <v>0.1255369928400954</v>
      </c>
      <c r="AS39" s="235">
        <v>0.13825275657336736</v>
      </c>
      <c r="AT39" s="235">
        <v>0.15052559687034289</v>
      </c>
      <c r="AU39" s="235">
        <v>0.13892092333817288</v>
      </c>
      <c r="AV39" s="235">
        <v>0.15752061415979526</v>
      </c>
      <c r="AW39" s="235">
        <f t="shared" si="2"/>
        <v>0.13892092333817288</v>
      </c>
      <c r="AX39" s="235">
        <f t="shared" si="3"/>
        <v>0.15752061415979526</v>
      </c>
    </row>
    <row r="40" spans="1:50" s="168" customFormat="1" ht="15.75">
      <c r="A40" s="202"/>
      <c r="C40" s="206" t="s">
        <v>44</v>
      </c>
      <c r="D40" s="209">
        <v>1785</v>
      </c>
      <c r="E40" s="235">
        <v>8.4588083175943934E-2</v>
      </c>
      <c r="F40" s="235">
        <v>9.3551058876706214E-2</v>
      </c>
      <c r="G40" s="235">
        <v>0.12156035794158832</v>
      </c>
      <c r="H40" s="235">
        <v>0.12436128784807653</v>
      </c>
      <c r="I40" s="235">
        <v>0.13164370560494587</v>
      </c>
      <c r="J40" s="235">
        <v>0.14396779719349398</v>
      </c>
      <c r="K40" s="235">
        <v>0.1467687270999822</v>
      </c>
      <c r="L40" s="235">
        <v>0.14732891308127985</v>
      </c>
      <c r="M40" s="235">
        <v>0.17</v>
      </c>
      <c r="N40" s="235">
        <v>0.23023643831333088</v>
      </c>
      <c r="O40" s="235">
        <v>0.35011623831102628</v>
      </c>
      <c r="P40" s="235">
        <v>0.36638655462184871</v>
      </c>
      <c r="Q40" s="235">
        <v>0.38</v>
      </c>
      <c r="R40" s="202"/>
      <c r="S40" s="202"/>
      <c r="T40" s="206" t="s">
        <v>44</v>
      </c>
      <c r="U40" s="209">
        <v>1785</v>
      </c>
      <c r="V40" s="235">
        <v>8.4588083175943934E-2</v>
      </c>
      <c r="W40" s="235">
        <v>8.9629757007622796E-3</v>
      </c>
      <c r="X40" s="235">
        <v>2.8009299064882101E-2</v>
      </c>
      <c r="Y40" s="235">
        <v>2.8009299064882115E-3</v>
      </c>
      <c r="Z40" s="235">
        <v>7.2824177568693443E-3</v>
      </c>
      <c r="AA40" s="235">
        <v>1.2324091588548108E-2</v>
      </c>
      <c r="AB40" s="235">
        <v>2.8009299064882254E-3</v>
      </c>
      <c r="AC40" s="235">
        <v>5.6018598129764507E-4</v>
      </c>
      <c r="AD40" s="235">
        <v>2.2671086918720162E-2</v>
      </c>
      <c r="AE40" s="235">
        <v>6.0236438313330865E-2</v>
      </c>
      <c r="AF40" s="235">
        <v>0.11987979999769541</v>
      </c>
      <c r="AG40" s="235">
        <v>1.627031631082243E-2</v>
      </c>
      <c r="AH40" s="264">
        <v>1.361344537815129E-2</v>
      </c>
      <c r="AI40" s="202"/>
      <c r="AJ40" s="206" t="s">
        <v>44</v>
      </c>
      <c r="AK40" s="209">
        <v>1785</v>
      </c>
      <c r="AL40" s="235">
        <v>8.4588083175943934E-2</v>
      </c>
      <c r="AM40" s="235">
        <v>0.10596026490066235</v>
      </c>
      <c r="AN40" s="235">
        <v>0.29940119760479045</v>
      </c>
      <c r="AO40" s="235">
        <v>2.3041474654377891E-2</v>
      </c>
      <c r="AP40" s="235">
        <v>5.8558558558558543E-2</v>
      </c>
      <c r="AQ40" s="235">
        <v>9.361702127659563E-2</v>
      </c>
      <c r="AR40" s="235">
        <v>1.9455252918288046E-2</v>
      </c>
      <c r="AS40" s="235">
        <v>3.8167938931297921E-3</v>
      </c>
      <c r="AT40" s="235">
        <v>0.15388077224334612</v>
      </c>
      <c r="AU40" s="235">
        <v>0.35433199007841681</v>
      </c>
      <c r="AV40" s="235">
        <v>0.52068126520681268</v>
      </c>
      <c r="AW40" s="235">
        <f t="shared" si="2"/>
        <v>0.35433199007841681</v>
      </c>
      <c r="AX40" s="235">
        <f t="shared" si="3"/>
        <v>0.52068126520681268</v>
      </c>
    </row>
    <row r="41" spans="1:50" s="168" customFormat="1" ht="15.75">
      <c r="A41" s="202"/>
      <c r="C41" s="206" t="s">
        <v>45</v>
      </c>
      <c r="D41" s="209">
        <v>26510</v>
      </c>
      <c r="E41" s="235">
        <v>0.18294798075975693</v>
      </c>
      <c r="F41" s="235">
        <v>0.18981324519239112</v>
      </c>
      <c r="G41" s="235">
        <v>0.20776855217004972</v>
      </c>
      <c r="H41" s="235">
        <v>0.22719498724041567</v>
      </c>
      <c r="I41" s="235">
        <v>0.24752673190629382</v>
      </c>
      <c r="J41" s="235">
        <v>0.27698701499358663</v>
      </c>
      <c r="K41" s="235">
        <v>0.30625869191514776</v>
      </c>
      <c r="L41" s="235">
        <v>0.3399060318816845</v>
      </c>
      <c r="M41" s="235">
        <v>0.37</v>
      </c>
      <c r="N41" s="235">
        <v>0.38490746302527007</v>
      </c>
      <c r="O41" s="235">
        <v>0.43673643736834344</v>
      </c>
      <c r="P41" s="235">
        <v>0.43749528479818939</v>
      </c>
      <c r="Q41" s="235">
        <v>0.44</v>
      </c>
      <c r="R41" s="202"/>
      <c r="S41" s="202"/>
      <c r="T41" s="206" t="s">
        <v>45</v>
      </c>
      <c r="U41" s="209">
        <v>26510</v>
      </c>
      <c r="V41" s="235">
        <v>0.18294798075975693</v>
      </c>
      <c r="W41" s="235">
        <v>6.8652644326341883E-3</v>
      </c>
      <c r="X41" s="235">
        <v>1.7955306977658597E-2</v>
      </c>
      <c r="Y41" s="235">
        <v>1.9426435070365955E-2</v>
      </c>
      <c r="Z41" s="235">
        <v>2.0331744665878143E-2</v>
      </c>
      <c r="AA41" s="235">
        <v>2.9460283087292816E-2</v>
      </c>
      <c r="AB41" s="235">
        <v>2.9271676921561129E-2</v>
      </c>
      <c r="AC41" s="235">
        <v>3.3647339966536738E-2</v>
      </c>
      <c r="AD41" s="235">
        <v>3.0093968118315495E-2</v>
      </c>
      <c r="AE41" s="235">
        <v>1.4907463025270073E-2</v>
      </c>
      <c r="AF41" s="235">
        <v>5.1828974343073375E-2</v>
      </c>
      <c r="AG41" s="235">
        <v>7.5884742984594356E-4</v>
      </c>
      <c r="AH41" s="264">
        <v>2.5047152018106145E-3</v>
      </c>
      <c r="AI41" s="202"/>
      <c r="AJ41" s="206" t="s">
        <v>45</v>
      </c>
      <c r="AK41" s="209">
        <v>26510</v>
      </c>
      <c r="AL41" s="235">
        <v>0.18294798075975693</v>
      </c>
      <c r="AM41" s="235">
        <v>3.7525773195876348E-2</v>
      </c>
      <c r="AN41" s="235">
        <v>9.4594594594594475E-2</v>
      </c>
      <c r="AO41" s="235">
        <v>9.3500363108206308E-2</v>
      </c>
      <c r="AP41" s="235">
        <v>8.9490287232276283E-2</v>
      </c>
      <c r="AQ41" s="235">
        <v>0.11901859189271563</v>
      </c>
      <c r="AR41" s="235">
        <v>0.10567887784284359</v>
      </c>
      <c r="AS41" s="235">
        <v>0.10986574701317896</v>
      </c>
      <c r="AT41" s="235">
        <v>8.8536140272999608E-2</v>
      </c>
      <c r="AU41" s="235">
        <v>4.0290440608838039E-2</v>
      </c>
      <c r="AV41" s="235">
        <v>0.1346530772246177</v>
      </c>
      <c r="AW41" s="235">
        <f t="shared" si="2"/>
        <v>4.0290440608838039E-2</v>
      </c>
      <c r="AX41" s="235">
        <f t="shared" si="3"/>
        <v>0.1346530772246177</v>
      </c>
    </row>
    <row r="42" spans="1:50" s="168" customFormat="1" ht="15.75">
      <c r="A42" s="202"/>
      <c r="C42" s="206" t="s">
        <v>46</v>
      </c>
      <c r="D42" s="209">
        <v>7359</v>
      </c>
      <c r="E42" s="235">
        <v>0.21266862804668704</v>
      </c>
      <c r="F42" s="235">
        <v>0.2183760289271732</v>
      </c>
      <c r="G42" s="235">
        <v>0.23481877908285956</v>
      </c>
      <c r="H42" s="235">
        <v>0.24908728128407498</v>
      </c>
      <c r="I42" s="235">
        <v>0.2625404405023638</v>
      </c>
      <c r="J42" s="235">
        <v>0.27246044679463738</v>
      </c>
      <c r="K42" s="235">
        <v>0.28224456258975655</v>
      </c>
      <c r="L42" s="235">
        <v>0.30493827561454678</v>
      </c>
      <c r="M42" s="235">
        <v>0.32</v>
      </c>
      <c r="N42" s="235">
        <v>0.33497007548567637</v>
      </c>
      <c r="O42" s="235">
        <v>0.39449011323931787</v>
      </c>
      <c r="P42" s="235">
        <v>0.40005435521130589</v>
      </c>
      <c r="Q42" s="235">
        <v>0.41</v>
      </c>
      <c r="R42" s="202"/>
      <c r="S42" s="202"/>
      <c r="T42" s="206" t="s">
        <v>46</v>
      </c>
      <c r="U42" s="209">
        <v>7359</v>
      </c>
      <c r="V42" s="235">
        <v>0.21266862804668704</v>
      </c>
      <c r="W42" s="235">
        <v>5.7074008804861576E-3</v>
      </c>
      <c r="X42" s="235">
        <v>1.6442750155686359E-2</v>
      </c>
      <c r="Y42" s="235">
        <v>1.4268502201215422E-2</v>
      </c>
      <c r="Z42" s="235">
        <v>1.3453159218288824E-2</v>
      </c>
      <c r="AA42" s="235">
        <v>9.9200062922735754E-3</v>
      </c>
      <c r="AB42" s="235">
        <v>9.7841157951191748E-3</v>
      </c>
      <c r="AC42" s="235">
        <v>2.269371302479023E-2</v>
      </c>
      <c r="AD42" s="235">
        <v>1.5061724385453223E-2</v>
      </c>
      <c r="AE42" s="235">
        <v>1.497007548567636E-2</v>
      </c>
      <c r="AF42" s="235">
        <v>5.9520037753641508E-2</v>
      </c>
      <c r="AG42" s="235">
        <v>5.5642419719880154E-3</v>
      </c>
      <c r="AH42" s="264">
        <v>9.9456447886940857E-3</v>
      </c>
      <c r="AI42" s="202"/>
      <c r="AJ42" s="206" t="s">
        <v>46</v>
      </c>
      <c r="AK42" s="209">
        <v>7359</v>
      </c>
      <c r="AL42" s="235">
        <v>0.21266862804668704</v>
      </c>
      <c r="AM42" s="235">
        <v>2.6837060702875341E-2</v>
      </c>
      <c r="AN42" s="235">
        <v>7.5295581829496014E-2</v>
      </c>
      <c r="AO42" s="235">
        <v>6.0763888888888874E-2</v>
      </c>
      <c r="AP42" s="235">
        <v>5.4009819967266753E-2</v>
      </c>
      <c r="AQ42" s="235">
        <v>3.7784679089026899E-2</v>
      </c>
      <c r="AR42" s="235">
        <v>3.5910224438902842E-2</v>
      </c>
      <c r="AS42" s="235">
        <v>8.0404429465575286E-2</v>
      </c>
      <c r="AT42" s="235">
        <v>4.9392698752228133E-2</v>
      </c>
      <c r="AU42" s="235">
        <v>4.6781485892738624E-2</v>
      </c>
      <c r="AV42" s="235">
        <v>0.17768762677484795</v>
      </c>
      <c r="AW42" s="235">
        <f t="shared" si="2"/>
        <v>4.6781485892738624E-2</v>
      </c>
      <c r="AX42" s="235">
        <f t="shared" si="3"/>
        <v>0.17768762677484795</v>
      </c>
    </row>
    <row r="43" spans="1:50" s="168" customFormat="1" ht="15.75">
      <c r="A43" s="202"/>
      <c r="C43" s="206" t="s">
        <v>47</v>
      </c>
      <c r="D43" s="209">
        <v>9475</v>
      </c>
      <c r="E43" s="235">
        <v>0.21066705008914138</v>
      </c>
      <c r="F43" s="235">
        <v>0.21604982541707035</v>
      </c>
      <c r="G43" s="235">
        <v>0.22723755453002073</v>
      </c>
      <c r="H43" s="235">
        <v>0.23874191748579049</v>
      </c>
      <c r="I43" s="235">
        <v>0.24349142512808075</v>
      </c>
      <c r="J43" s="235">
        <v>0.25573460038376233</v>
      </c>
      <c r="K43" s="235">
        <v>0.27283282789600727</v>
      </c>
      <c r="L43" s="235">
        <v>0.29541937535045426</v>
      </c>
      <c r="M43" s="235">
        <v>0.33</v>
      </c>
      <c r="N43" s="235">
        <v>0.38</v>
      </c>
      <c r="O43" s="235">
        <v>0.41964538634991289</v>
      </c>
      <c r="P43" s="235">
        <v>0.42258575197889181</v>
      </c>
      <c r="Q43" s="235">
        <v>0.44</v>
      </c>
      <c r="R43" s="202"/>
      <c r="S43" s="202"/>
      <c r="T43" s="206" t="s">
        <v>47</v>
      </c>
      <c r="U43" s="209">
        <v>9475</v>
      </c>
      <c r="V43" s="235">
        <v>0.21066705008914138</v>
      </c>
      <c r="W43" s="235">
        <v>5.3827753279289681E-3</v>
      </c>
      <c r="X43" s="235">
        <v>1.1187729112950379E-2</v>
      </c>
      <c r="Y43" s="235">
        <v>1.1504362955769759E-2</v>
      </c>
      <c r="Z43" s="235">
        <v>4.7495076422902627E-3</v>
      </c>
      <c r="AA43" s="235">
        <v>1.2243175255681582E-2</v>
      </c>
      <c r="AB43" s="235">
        <v>1.7098227512244935E-2</v>
      </c>
      <c r="AC43" s="235">
        <v>2.2586547454446992E-2</v>
      </c>
      <c r="AD43" s="235">
        <v>3.4580624649545755E-2</v>
      </c>
      <c r="AE43" s="235">
        <v>4.9999999999999989E-2</v>
      </c>
      <c r="AF43" s="235">
        <v>3.9645386349912881E-2</v>
      </c>
      <c r="AG43" s="235">
        <v>2.9403656289789248E-3</v>
      </c>
      <c r="AH43" s="264">
        <v>1.7414248021108192E-2</v>
      </c>
      <c r="AI43" s="202"/>
      <c r="AJ43" s="206" t="s">
        <v>47</v>
      </c>
      <c r="AK43" s="209">
        <v>9475</v>
      </c>
      <c r="AL43" s="235">
        <v>0.21066705008914138</v>
      </c>
      <c r="AM43" s="235">
        <v>2.555110220440884E-2</v>
      </c>
      <c r="AN43" s="235">
        <v>5.1783097215437154E-2</v>
      </c>
      <c r="AO43" s="235">
        <v>5.0627032048304758E-2</v>
      </c>
      <c r="AP43" s="235">
        <v>1.9893899204244034E-2</v>
      </c>
      <c r="AQ43" s="235">
        <v>5.0281751192024347E-2</v>
      </c>
      <c r="AR43" s="235">
        <v>6.6859265373503882E-2</v>
      </c>
      <c r="AS43" s="235">
        <v>8.2785299806576285E-2</v>
      </c>
      <c r="AT43" s="235">
        <v>0.11705604823151143</v>
      </c>
      <c r="AU43" s="235">
        <v>-2.8030052193932439E-2</v>
      </c>
      <c r="AV43" s="235">
        <v>0.30832510694307347</v>
      </c>
      <c r="AW43" s="235">
        <f t="shared" si="2"/>
        <v>0.15151515151515146</v>
      </c>
      <c r="AX43" s="235">
        <f t="shared" si="3"/>
        <v>0.10432996407871811</v>
      </c>
    </row>
    <row r="44" spans="1:50" s="168" customFormat="1" ht="15.75">
      <c r="A44" s="202"/>
      <c r="C44" s="206" t="s">
        <v>48</v>
      </c>
      <c r="D44" s="209">
        <v>34777</v>
      </c>
      <c r="E44" s="235">
        <v>0.1736469840489186</v>
      </c>
      <c r="F44" s="235">
        <v>0.17916780222036957</v>
      </c>
      <c r="G44" s="235">
        <v>0.19271105929721022</v>
      </c>
      <c r="H44" s="235">
        <v>0.21243648255562356</v>
      </c>
      <c r="I44" s="235">
        <v>0.22359313594376404</v>
      </c>
      <c r="J44" s="235">
        <v>0.2401268361968073</v>
      </c>
      <c r="K44" s="235">
        <v>0.25936343701295672</v>
      </c>
      <c r="L44" s="235">
        <v>0.28616240855354164</v>
      </c>
      <c r="M44" s="235">
        <v>0.31</v>
      </c>
      <c r="N44" s="235">
        <v>0.32040873377332341</v>
      </c>
      <c r="O44" s="235">
        <v>0.3809939623527358</v>
      </c>
      <c r="P44" s="235">
        <v>0.38243666791270092</v>
      </c>
      <c r="Q44" s="235">
        <v>0.39</v>
      </c>
      <c r="R44" s="202"/>
      <c r="S44" s="202"/>
      <c r="T44" s="206" t="s">
        <v>48</v>
      </c>
      <c r="U44" s="209">
        <v>34777</v>
      </c>
      <c r="V44" s="235">
        <v>0.1736469840489186</v>
      </c>
      <c r="W44" s="235">
        <v>5.5208181714509752E-3</v>
      </c>
      <c r="X44" s="235">
        <v>1.3543257076840648E-2</v>
      </c>
      <c r="Y44" s="235">
        <v>1.9725423258413338E-2</v>
      </c>
      <c r="Z44" s="235">
        <v>1.1156653388140481E-2</v>
      </c>
      <c r="AA44" s="235">
        <v>1.6533700253043265E-2</v>
      </c>
      <c r="AB44" s="235">
        <v>1.9236600816149418E-2</v>
      </c>
      <c r="AC44" s="235">
        <v>2.6798971540584915E-2</v>
      </c>
      <c r="AD44" s="235">
        <v>2.3837591446458362E-2</v>
      </c>
      <c r="AE44" s="235">
        <v>1.0408733773323409E-2</v>
      </c>
      <c r="AF44" s="235">
        <v>6.0585228579412398E-2</v>
      </c>
      <c r="AG44" s="235">
        <v>1.4427055599651184E-3</v>
      </c>
      <c r="AH44" s="264">
        <v>7.5633320872990906E-3</v>
      </c>
      <c r="AI44" s="202"/>
      <c r="AJ44" s="206" t="s">
        <v>48</v>
      </c>
      <c r="AK44" s="209">
        <v>34777</v>
      </c>
      <c r="AL44" s="235">
        <v>0.1736469840489186</v>
      </c>
      <c r="AM44" s="235">
        <v>3.1793343268753167E-2</v>
      </c>
      <c r="AN44" s="235">
        <v>7.5589792970630731E-2</v>
      </c>
      <c r="AO44" s="235">
        <v>0.10235750522232168</v>
      </c>
      <c r="AP44" s="235">
        <v>5.2517596101786634E-2</v>
      </c>
      <c r="AQ44" s="235">
        <v>7.3945473251028876E-2</v>
      </c>
      <c r="AR44" s="235">
        <v>8.0110166447131939E-2</v>
      </c>
      <c r="AS44" s="235">
        <v>0.10332594235033271</v>
      </c>
      <c r="AT44" s="235">
        <v>8.3300918408360042E-2</v>
      </c>
      <c r="AU44" s="235">
        <v>3.3576560559107772E-2</v>
      </c>
      <c r="AV44" s="235">
        <v>0.18908731939334109</v>
      </c>
      <c r="AW44" s="235">
        <f t="shared" si="2"/>
        <v>3.3576560559107772E-2</v>
      </c>
      <c r="AX44" s="235">
        <f t="shared" si="3"/>
        <v>0.18908731939334109</v>
      </c>
    </row>
    <row r="45" spans="1:50" s="168" customFormat="1" ht="15.75">
      <c r="A45" s="202"/>
      <c r="C45" s="206" t="s">
        <v>49</v>
      </c>
      <c r="D45" s="209">
        <v>3027</v>
      </c>
      <c r="E45" s="235">
        <v>0.1423907049832191</v>
      </c>
      <c r="F45" s="235">
        <v>0.14470331504095119</v>
      </c>
      <c r="G45" s="235">
        <v>0.16782941561827214</v>
      </c>
      <c r="H45" s="235">
        <v>0.17278500859912663</v>
      </c>
      <c r="I45" s="235">
        <v>0.18071395736849383</v>
      </c>
      <c r="J45" s="235">
        <v>0.20053632929191179</v>
      </c>
      <c r="K45" s="235">
        <v>0.21309049817674316</v>
      </c>
      <c r="L45" s="235">
        <v>0.22927876858086785</v>
      </c>
      <c r="M45" s="235">
        <v>0.24</v>
      </c>
      <c r="N45" s="235">
        <v>0.26</v>
      </c>
      <c r="O45" s="235">
        <v>0.26595015663919108</v>
      </c>
      <c r="P45" s="235">
        <v>0.27221671622068055</v>
      </c>
      <c r="Q45" s="235">
        <v>0.28000000000000003</v>
      </c>
      <c r="R45" s="202"/>
      <c r="S45" s="202"/>
      <c r="T45" s="206" t="s">
        <v>49</v>
      </c>
      <c r="U45" s="209">
        <v>3027</v>
      </c>
      <c r="V45" s="235">
        <v>0.1423907049832191</v>
      </c>
      <c r="W45" s="235">
        <v>2.3126100577320896E-3</v>
      </c>
      <c r="X45" s="235">
        <v>2.3126100577320952E-2</v>
      </c>
      <c r="Y45" s="235">
        <v>4.9555929808544896E-3</v>
      </c>
      <c r="Z45" s="235">
        <v>7.9289487693672001E-3</v>
      </c>
      <c r="AA45" s="235">
        <v>1.9822371923417959E-2</v>
      </c>
      <c r="AB45" s="235">
        <v>1.2554168884831379E-2</v>
      </c>
      <c r="AC45" s="235">
        <v>1.6188270404124683E-2</v>
      </c>
      <c r="AD45" s="235">
        <v>1.0721231419132143E-2</v>
      </c>
      <c r="AE45" s="235">
        <v>2.0000000000000018E-2</v>
      </c>
      <c r="AF45" s="235">
        <v>5.9501566391910732E-3</v>
      </c>
      <c r="AG45" s="235">
        <v>6.2665595814894726E-3</v>
      </c>
      <c r="AH45" s="264">
        <v>7.783283779319472E-3</v>
      </c>
      <c r="AI45" s="202"/>
      <c r="AJ45" s="206" t="s">
        <v>49</v>
      </c>
      <c r="AK45" s="209">
        <v>3027</v>
      </c>
      <c r="AL45" s="235">
        <v>0.1423907049832191</v>
      </c>
      <c r="AM45" s="235">
        <v>1.6241299303944266E-2</v>
      </c>
      <c r="AN45" s="235">
        <v>0.15981735159817342</v>
      </c>
      <c r="AO45" s="235">
        <v>2.9527559055118096E-2</v>
      </c>
      <c r="AP45" s="235">
        <v>4.5889101338432194E-2</v>
      </c>
      <c r="AQ45" s="235">
        <v>0.10968921389396703</v>
      </c>
      <c r="AR45" s="235">
        <v>6.260296540362438E-2</v>
      </c>
      <c r="AS45" s="235">
        <v>7.5968992248062056E-2</v>
      </c>
      <c r="AT45" s="235">
        <v>4.6760681268011556E-2</v>
      </c>
      <c r="AU45" s="235">
        <v>-5.7060780031853442E-2</v>
      </c>
      <c r="AV45" s="235">
        <v>0.17518248175182471</v>
      </c>
      <c r="AW45" s="235">
        <f t="shared" si="2"/>
        <v>8.3333333333333412E-2</v>
      </c>
      <c r="AX45" s="235">
        <f t="shared" si="3"/>
        <v>2.288521784304259E-2</v>
      </c>
    </row>
    <row r="46" spans="1:50" s="168" customFormat="1" ht="15.75">
      <c r="A46" s="202"/>
      <c r="C46" s="206" t="s">
        <v>50</v>
      </c>
      <c r="D46" s="209">
        <v>10030</v>
      </c>
      <c r="E46" s="235">
        <v>0.13489375397054232</v>
      </c>
      <c r="F46" s="235">
        <v>0.14426552993006261</v>
      </c>
      <c r="G46" s="235">
        <v>0.14994841535232495</v>
      </c>
      <c r="H46" s="235">
        <v>0.16111478670834914</v>
      </c>
      <c r="I46" s="235">
        <v>0.17008776369086859</v>
      </c>
      <c r="J46" s="235">
        <v>0.17945953965038888</v>
      </c>
      <c r="K46" s="235">
        <v>0.19511239949767281</v>
      </c>
      <c r="L46" s="235">
        <v>0.2167472439999697</v>
      </c>
      <c r="M46" s="235">
        <v>0.24</v>
      </c>
      <c r="N46" s="235">
        <v>0.28693586395212178</v>
      </c>
      <c r="O46" s="235">
        <v>0.34805180717750422</v>
      </c>
      <c r="P46" s="235">
        <v>0.35613160518444664</v>
      </c>
      <c r="Q46" s="235">
        <v>0.36</v>
      </c>
      <c r="R46" s="202"/>
      <c r="S46" s="202"/>
      <c r="T46" s="206" t="s">
        <v>50</v>
      </c>
      <c r="U46" s="209">
        <v>10030</v>
      </c>
      <c r="V46" s="235">
        <v>0.13489375397054232</v>
      </c>
      <c r="W46" s="235">
        <v>9.3717759595202954E-3</v>
      </c>
      <c r="X46" s="235">
        <v>5.6828854222623348E-3</v>
      </c>
      <c r="Y46" s="235">
        <v>1.1166371356024191E-2</v>
      </c>
      <c r="Z46" s="235">
        <v>8.9729769825194483E-3</v>
      </c>
      <c r="AA46" s="235">
        <v>9.3717759595202954E-3</v>
      </c>
      <c r="AB46" s="235">
        <v>1.5652859847283929E-2</v>
      </c>
      <c r="AC46" s="235">
        <v>2.1634844502296885E-2</v>
      </c>
      <c r="AD46" s="235">
        <v>2.3252756000030295E-2</v>
      </c>
      <c r="AE46" s="235">
        <v>4.6935863952121792E-2</v>
      </c>
      <c r="AF46" s="235">
        <v>6.1115943225382441E-2</v>
      </c>
      <c r="AG46" s="235">
        <v>8.079798006942418E-3</v>
      </c>
      <c r="AH46" s="264">
        <v>3.8683948155533443E-3</v>
      </c>
      <c r="AI46" s="202"/>
      <c r="AJ46" s="206" t="s">
        <v>50</v>
      </c>
      <c r="AK46" s="209">
        <v>10030</v>
      </c>
      <c r="AL46" s="235">
        <v>0.13489375397054232</v>
      </c>
      <c r="AM46" s="235">
        <v>6.9475240206947425E-2</v>
      </c>
      <c r="AN46" s="235">
        <v>3.9391845196959367E-2</v>
      </c>
      <c r="AO46" s="235">
        <v>7.4468085106382934E-2</v>
      </c>
      <c r="AP46" s="235">
        <v>5.5693069306930715E-2</v>
      </c>
      <c r="AQ46" s="235">
        <v>5.5099648300117154E-2</v>
      </c>
      <c r="AR46" s="235">
        <v>8.722222222222227E-2</v>
      </c>
      <c r="AS46" s="235">
        <v>0.11088400613183445</v>
      </c>
      <c r="AT46" s="235">
        <v>0.10728051517939276</v>
      </c>
      <c r="AU46" s="235">
        <v>0.19556609980050749</v>
      </c>
      <c r="AV46" s="235">
        <v>0.21299513551077137</v>
      </c>
      <c r="AW46" s="235">
        <f t="shared" si="2"/>
        <v>0.19556609980050749</v>
      </c>
      <c r="AX46" s="235">
        <f t="shared" si="3"/>
        <v>0.21299513551077137</v>
      </c>
    </row>
    <row r="47" spans="1:50" s="168" customFormat="1" ht="15.75">
      <c r="A47" s="202"/>
      <c r="C47" s="206" t="s">
        <v>51</v>
      </c>
      <c r="D47" s="209">
        <v>2113</v>
      </c>
      <c r="E47" s="235">
        <v>0.13343668209406065</v>
      </c>
      <c r="F47" s="235">
        <v>0.13343668209406065</v>
      </c>
      <c r="G47" s="235">
        <v>0.13532940098901189</v>
      </c>
      <c r="H47" s="235">
        <v>0.14526617518750576</v>
      </c>
      <c r="I47" s="235">
        <v>0.18454009225774345</v>
      </c>
      <c r="J47" s="235">
        <v>0.21671631347191411</v>
      </c>
      <c r="K47" s="235">
        <v>0.23611668214516407</v>
      </c>
      <c r="L47" s="235">
        <v>0.25267797247598722</v>
      </c>
      <c r="M47" s="235">
        <v>0.26</v>
      </c>
      <c r="N47" s="235">
        <v>0.28722009230884687</v>
      </c>
      <c r="O47" s="235">
        <v>0.41355907854684049</v>
      </c>
      <c r="P47" s="235">
        <v>0.43161381921438713</v>
      </c>
      <c r="Q47" s="235">
        <v>0.45</v>
      </c>
      <c r="R47" s="202"/>
      <c r="S47" s="202"/>
      <c r="T47" s="206" t="s">
        <v>51</v>
      </c>
      <c r="U47" s="209">
        <v>2113</v>
      </c>
      <c r="V47" s="235">
        <v>0.13343668209406065</v>
      </c>
      <c r="W47" s="235">
        <v>0</v>
      </c>
      <c r="X47" s="235">
        <v>1.8927188949512397E-3</v>
      </c>
      <c r="Y47" s="235">
        <v>9.9367741984938696E-3</v>
      </c>
      <c r="Z47" s="235">
        <v>3.9273917070237696E-2</v>
      </c>
      <c r="AA47" s="235">
        <v>3.2176221214170658E-2</v>
      </c>
      <c r="AB47" s="235">
        <v>1.9400368673249957E-2</v>
      </c>
      <c r="AC47" s="235">
        <v>1.6561290330823153E-2</v>
      </c>
      <c r="AD47" s="235">
        <v>7.3220275240127863E-3</v>
      </c>
      <c r="AE47" s="235">
        <v>2.7220092308846866E-2</v>
      </c>
      <c r="AF47" s="235">
        <v>0.12633898623799361</v>
      </c>
      <c r="AG47" s="235">
        <v>1.8054740667546643E-2</v>
      </c>
      <c r="AH47" s="264">
        <v>1.8386180785612882E-2</v>
      </c>
      <c r="AI47" s="202"/>
      <c r="AJ47" s="206" t="s">
        <v>51</v>
      </c>
      <c r="AK47" s="209">
        <v>2113</v>
      </c>
      <c r="AL47" s="235">
        <v>0.13343668209406065</v>
      </c>
      <c r="AM47" s="235">
        <v>0</v>
      </c>
      <c r="AN47" s="235">
        <v>1.4184397163120753E-2</v>
      </c>
      <c r="AO47" s="235">
        <v>7.3426573426573355E-2</v>
      </c>
      <c r="AP47" s="235">
        <v>0.27035830618892498</v>
      </c>
      <c r="AQ47" s="235">
        <v>0.17435897435897438</v>
      </c>
      <c r="AR47" s="235">
        <v>8.9519650655021848E-2</v>
      </c>
      <c r="AS47" s="235">
        <v>7.0140280561122342E-2</v>
      </c>
      <c r="AT47" s="235">
        <v>2.8977704119850105E-2</v>
      </c>
      <c r="AU47" s="235">
        <v>0.1046926627263341</v>
      </c>
      <c r="AV47" s="235">
        <v>0.43986820428336082</v>
      </c>
      <c r="AW47" s="235">
        <f t="shared" si="2"/>
        <v>0.1046926627263341</v>
      </c>
      <c r="AX47" s="235">
        <f t="shared" si="3"/>
        <v>0.43986820428336082</v>
      </c>
    </row>
    <row r="48" spans="1:50" s="168" customFormat="1" ht="15.75">
      <c r="A48" s="202"/>
      <c r="C48" s="206" t="s">
        <v>52</v>
      </c>
      <c r="D48" s="209">
        <v>16152</v>
      </c>
      <c r="E48" s="235">
        <v>0.16548880796962895</v>
      </c>
      <c r="F48" s="235">
        <v>0.17143228928840351</v>
      </c>
      <c r="G48" s="235">
        <v>0.18499085604685797</v>
      </c>
      <c r="H48" s="235">
        <v>0.20183071978338585</v>
      </c>
      <c r="I48" s="235">
        <v>0.21062211923407323</v>
      </c>
      <c r="J48" s="235">
        <v>0.23352928681685015</v>
      </c>
      <c r="K48" s="235">
        <v>0.24492095934450137</v>
      </c>
      <c r="L48" s="235">
        <v>0.26919017472949747</v>
      </c>
      <c r="M48" s="235">
        <v>0.3</v>
      </c>
      <c r="N48" s="235">
        <v>0.30119829808164794</v>
      </c>
      <c r="O48" s="235">
        <v>0.35004628517032627</v>
      </c>
      <c r="P48" s="235">
        <v>0.35506438831104509</v>
      </c>
      <c r="Q48" s="235">
        <v>0.36</v>
      </c>
      <c r="R48" s="202"/>
      <c r="S48" s="202"/>
      <c r="T48" s="206" t="s">
        <v>52</v>
      </c>
      <c r="U48" s="209">
        <v>16152</v>
      </c>
      <c r="V48" s="235">
        <v>0.16548880796962895</v>
      </c>
      <c r="W48" s="235">
        <v>5.9434813187745628E-3</v>
      </c>
      <c r="X48" s="235">
        <v>1.355856675845446E-2</v>
      </c>
      <c r="Y48" s="235">
        <v>1.6839863736527877E-2</v>
      </c>
      <c r="Z48" s="235">
        <v>8.7913994506873816E-3</v>
      </c>
      <c r="AA48" s="235">
        <v>2.2907167582776916E-2</v>
      </c>
      <c r="AB48" s="235">
        <v>1.139167252765122E-2</v>
      </c>
      <c r="AC48" s="235">
        <v>2.4269215384996101E-2</v>
      </c>
      <c r="AD48" s="235">
        <v>3.0809825270502522E-2</v>
      </c>
      <c r="AE48" s="235">
        <v>1.1982980816479527E-3</v>
      </c>
      <c r="AF48" s="235">
        <v>4.8847987088678324E-2</v>
      </c>
      <c r="AG48" s="235">
        <v>5.0181031407188215E-3</v>
      </c>
      <c r="AH48" s="264">
        <v>4.9356116889548995E-3</v>
      </c>
      <c r="AI48" s="202"/>
      <c r="AJ48" s="206" t="s">
        <v>52</v>
      </c>
      <c r="AK48" s="209">
        <v>16152</v>
      </c>
      <c r="AL48" s="235">
        <v>0.16548880796962895</v>
      </c>
      <c r="AM48" s="235">
        <v>3.5914702581369307E-2</v>
      </c>
      <c r="AN48" s="235">
        <v>7.9089924160346756E-2</v>
      </c>
      <c r="AO48" s="235">
        <v>9.1030789825970418E-2</v>
      </c>
      <c r="AP48" s="235">
        <v>4.3558282208589066E-2</v>
      </c>
      <c r="AQ48" s="235">
        <v>0.10875955320399761</v>
      </c>
      <c r="AR48" s="235">
        <v>4.8780487804878023E-2</v>
      </c>
      <c r="AS48" s="235">
        <v>9.9089989888776583E-2</v>
      </c>
      <c r="AT48" s="235">
        <v>0.11445375114995394</v>
      </c>
      <c r="AU48" s="235">
        <v>3.994326938826509E-3</v>
      </c>
      <c r="AV48" s="235">
        <v>0.1621788283658786</v>
      </c>
      <c r="AW48" s="235">
        <f t="shared" si="2"/>
        <v>3.994326938826509E-3</v>
      </c>
      <c r="AX48" s="235">
        <f t="shared" si="3"/>
        <v>0.1621788283658786</v>
      </c>
    </row>
    <row r="49" spans="1:50" s="168" customFormat="1" ht="15.75">
      <c r="A49" s="202"/>
      <c r="C49" s="206" t="s">
        <v>53</v>
      </c>
      <c r="D49" s="209">
        <v>47688</v>
      </c>
      <c r="E49" s="235">
        <v>0.13330532600386805</v>
      </c>
      <c r="F49" s="235">
        <v>0.14116901913764979</v>
      </c>
      <c r="G49" s="235">
        <v>0.1524088578568685</v>
      </c>
      <c r="H49" s="235">
        <v>0.16580859095683259</v>
      </c>
      <c r="I49" s="235">
        <v>0.17658709301220277</v>
      </c>
      <c r="J49" s="235">
        <v>0.19229350943140949</v>
      </c>
      <c r="K49" s="235">
        <v>0.21060018704685338</v>
      </c>
      <c r="L49" s="235">
        <v>0.23519781916932267</v>
      </c>
      <c r="M49" s="235">
        <v>0.25</v>
      </c>
      <c r="N49" s="235">
        <v>0.27176923470349695</v>
      </c>
      <c r="O49" s="235">
        <v>0.32142583561228405</v>
      </c>
      <c r="P49" s="235">
        <v>0.32387602751216238</v>
      </c>
      <c r="Q49" s="235">
        <v>0.33</v>
      </c>
      <c r="R49" s="202"/>
      <c r="S49" s="202"/>
      <c r="T49" s="206" t="s">
        <v>53</v>
      </c>
      <c r="U49" s="209">
        <v>47688</v>
      </c>
      <c r="V49" s="235">
        <v>0.13330532600386805</v>
      </c>
      <c r="W49" s="235">
        <v>7.8636931337817406E-3</v>
      </c>
      <c r="X49" s="235">
        <v>1.1239838719218714E-2</v>
      </c>
      <c r="Y49" s="235">
        <v>1.339973309996409E-2</v>
      </c>
      <c r="Z49" s="235">
        <v>1.0778502055370176E-2</v>
      </c>
      <c r="AA49" s="235">
        <v>1.5706416419206726E-2</v>
      </c>
      <c r="AB49" s="235">
        <v>1.8306677615443884E-2</v>
      </c>
      <c r="AC49" s="235">
        <v>2.4597632122469293E-2</v>
      </c>
      <c r="AD49" s="235">
        <v>1.4802180830677331E-2</v>
      </c>
      <c r="AE49" s="235">
        <v>2.1769234703496954E-2</v>
      </c>
      <c r="AF49" s="235">
        <v>4.9656600908787096E-2</v>
      </c>
      <c r="AG49" s="235">
        <v>2.450191899878329E-3</v>
      </c>
      <c r="AH49" s="264">
        <v>6.1239724878376367E-3</v>
      </c>
      <c r="AI49" s="202"/>
      <c r="AJ49" s="206" t="s">
        <v>53</v>
      </c>
      <c r="AK49" s="209">
        <v>47688</v>
      </c>
      <c r="AL49" s="235">
        <v>0.13330532600386805</v>
      </c>
      <c r="AM49" s="235">
        <v>5.8990089664936303E-2</v>
      </c>
      <c r="AN49" s="235">
        <v>7.9619726678550315E-2</v>
      </c>
      <c r="AO49" s="235">
        <v>8.7919647771051213E-2</v>
      </c>
      <c r="AP49" s="235">
        <v>6.5005691159731913E-2</v>
      </c>
      <c r="AQ49" s="235">
        <v>8.8944305901911866E-2</v>
      </c>
      <c r="AR49" s="235">
        <v>9.5201744820065395E-2</v>
      </c>
      <c r="AS49" s="235">
        <v>0.11679776959075978</v>
      </c>
      <c r="AT49" s="235">
        <v>6.2935025855920049E-2</v>
      </c>
      <c r="AU49" s="235">
        <v>8.7076938813987814E-2</v>
      </c>
      <c r="AV49" s="235">
        <v>0.18271604938271604</v>
      </c>
      <c r="AW49" s="235">
        <f t="shared" si="2"/>
        <v>8.7076938813987814E-2</v>
      </c>
      <c r="AX49" s="235">
        <f t="shared" si="3"/>
        <v>0.18271604938271604</v>
      </c>
    </row>
    <row r="50" spans="1:50" s="168" customFormat="1" ht="15.75">
      <c r="A50" s="202"/>
      <c r="C50" s="206" t="s">
        <v>54</v>
      </c>
      <c r="D50" s="209">
        <v>6265</v>
      </c>
      <c r="E50" s="235">
        <v>8.5395051875498798E-2</v>
      </c>
      <c r="F50" s="235">
        <v>8.7310454908220272E-2</v>
      </c>
      <c r="G50" s="235">
        <v>9.1300877893056659E-2</v>
      </c>
      <c r="H50" s="235">
        <v>9.5929768555466879E-2</v>
      </c>
      <c r="I50" s="235">
        <v>9.9600957701516363E-2</v>
      </c>
      <c r="J50" s="235">
        <v>0.10247406225059856</v>
      </c>
      <c r="K50" s="235">
        <v>0.11045490822027135</v>
      </c>
      <c r="L50" s="235">
        <v>0.13535514764565043</v>
      </c>
      <c r="M50" s="235">
        <v>0.21</v>
      </c>
      <c r="N50" s="235">
        <v>0.22138866719872308</v>
      </c>
      <c r="O50" s="235">
        <v>0.2940143655227454</v>
      </c>
      <c r="P50" s="235">
        <v>0.29640861931364726</v>
      </c>
      <c r="Q50" s="235">
        <v>0.31</v>
      </c>
      <c r="R50" s="202"/>
      <c r="S50" s="202"/>
      <c r="T50" s="206" t="s">
        <v>54</v>
      </c>
      <c r="U50" s="209">
        <v>6265</v>
      </c>
      <c r="V50" s="235">
        <v>8.5395051875498798E-2</v>
      </c>
      <c r="W50" s="235">
        <v>1.9154030327214744E-3</v>
      </c>
      <c r="X50" s="235">
        <v>3.9904229848363865E-3</v>
      </c>
      <c r="Y50" s="235">
        <v>4.6288906624102205E-3</v>
      </c>
      <c r="Z50" s="235">
        <v>3.6711891460494833E-3</v>
      </c>
      <c r="AA50" s="235">
        <v>2.8731045490821977E-3</v>
      </c>
      <c r="AB50" s="235">
        <v>7.9808459696727868E-3</v>
      </c>
      <c r="AC50" s="235">
        <v>2.4900239425379084E-2</v>
      </c>
      <c r="AD50" s="235">
        <v>7.4644852354349561E-2</v>
      </c>
      <c r="AE50" s="235">
        <v>1.1388667198723085E-2</v>
      </c>
      <c r="AF50" s="235">
        <v>7.2625698324022325E-2</v>
      </c>
      <c r="AG50" s="235">
        <v>2.3942537909018569E-3</v>
      </c>
      <c r="AH50" s="264">
        <v>1.3591380686352739E-2</v>
      </c>
      <c r="AI50" s="202"/>
      <c r="AJ50" s="206" t="s">
        <v>54</v>
      </c>
      <c r="AK50" s="209">
        <v>6265</v>
      </c>
      <c r="AL50" s="235">
        <v>8.5395051875498798E-2</v>
      </c>
      <c r="AM50" s="235">
        <v>2.2429906542056146E-2</v>
      </c>
      <c r="AN50" s="235">
        <v>4.5703839122486219E-2</v>
      </c>
      <c r="AO50" s="235">
        <v>5.0699300699300759E-2</v>
      </c>
      <c r="AP50" s="235">
        <v>3.8269550748752101E-2</v>
      </c>
      <c r="AQ50" s="235">
        <v>2.8846153846153796E-2</v>
      </c>
      <c r="AR50" s="235">
        <v>7.7881619937694727E-2</v>
      </c>
      <c r="AS50" s="235">
        <v>0.22543352601156064</v>
      </c>
      <c r="AT50" s="235">
        <v>0.55147405660377358</v>
      </c>
      <c r="AU50" s="235">
        <v>5.4231748565348022E-2</v>
      </c>
      <c r="AV50" s="235">
        <v>0.32804614275414551</v>
      </c>
      <c r="AW50" s="235">
        <f t="shared" si="2"/>
        <v>5.4231748565348022E-2</v>
      </c>
      <c r="AX50" s="235">
        <f t="shared" si="3"/>
        <v>0.32804614275414551</v>
      </c>
    </row>
    <row r="51" spans="1:50" s="168" customFormat="1" ht="15.75">
      <c r="A51" s="202"/>
      <c r="C51" s="206" t="s">
        <v>55</v>
      </c>
      <c r="D51" s="209">
        <v>1884</v>
      </c>
      <c r="E51" s="235">
        <v>0.13479398358198666</v>
      </c>
      <c r="F51" s="235">
        <v>0.14222357322823789</v>
      </c>
      <c r="G51" s="235">
        <v>0.15177590277341807</v>
      </c>
      <c r="H51" s="235">
        <v>0.16079754734386598</v>
      </c>
      <c r="I51" s="235">
        <v>0.16238960226806268</v>
      </c>
      <c r="J51" s="235">
        <v>0.17194193181324283</v>
      </c>
      <c r="K51" s="235">
        <v>0.19794549557512214</v>
      </c>
      <c r="L51" s="235">
        <v>0.2244797443117337</v>
      </c>
      <c r="M51" s="235">
        <v>0.28999999999999998</v>
      </c>
      <c r="N51" s="235">
        <v>0.37466359216095507</v>
      </c>
      <c r="O51" s="235">
        <v>0.40491263572069225</v>
      </c>
      <c r="P51" s="235">
        <v>0.42728237791932061</v>
      </c>
      <c r="Q51" s="235">
        <v>0.43</v>
      </c>
      <c r="R51" s="202"/>
      <c r="S51" s="202"/>
      <c r="T51" s="206" t="s">
        <v>55</v>
      </c>
      <c r="U51" s="209">
        <v>1884</v>
      </c>
      <c r="V51" s="235">
        <v>0.13479398358198666</v>
      </c>
      <c r="W51" s="235">
        <v>7.4295896462512334E-3</v>
      </c>
      <c r="X51" s="235">
        <v>9.5523295451801771E-3</v>
      </c>
      <c r="Y51" s="235">
        <v>9.0216445704479065E-3</v>
      </c>
      <c r="Z51" s="235">
        <v>1.5920549241967008E-3</v>
      </c>
      <c r="AA51" s="235">
        <v>9.5523295451801493E-3</v>
      </c>
      <c r="AB51" s="235">
        <v>2.6003563761879317E-2</v>
      </c>
      <c r="AC51" s="235">
        <v>2.653424873661156E-2</v>
      </c>
      <c r="AD51" s="235">
        <v>6.5520255688266277E-2</v>
      </c>
      <c r="AE51" s="235">
        <v>8.4663592160955092E-2</v>
      </c>
      <c r="AF51" s="235">
        <v>3.0249043559737177E-2</v>
      </c>
      <c r="AG51" s="235">
        <v>2.2369742198628362E-2</v>
      </c>
      <c r="AH51" s="264">
        <v>2.7176220806793827E-3</v>
      </c>
      <c r="AI51" s="202"/>
      <c r="AJ51" s="206" t="s">
        <v>55</v>
      </c>
      <c r="AK51" s="209">
        <v>1884</v>
      </c>
      <c r="AL51" s="235">
        <v>0.13479398358198666</v>
      </c>
      <c r="AM51" s="235">
        <v>5.5118110236220472E-2</v>
      </c>
      <c r="AN51" s="235">
        <v>6.716417910447775E-2</v>
      </c>
      <c r="AO51" s="235">
        <v>5.9440559440559301E-2</v>
      </c>
      <c r="AP51" s="235">
        <v>9.9009900990099514E-3</v>
      </c>
      <c r="AQ51" s="235">
        <v>5.8823529411764656E-2</v>
      </c>
      <c r="AR51" s="235">
        <v>0.15123456790123457</v>
      </c>
      <c r="AS51" s="235">
        <v>0.13404825737265422</v>
      </c>
      <c r="AT51" s="235">
        <v>0.29187602600472801</v>
      </c>
      <c r="AU51" s="235">
        <v>0.29194342124467276</v>
      </c>
      <c r="AV51" s="235">
        <v>8.0736543909348465E-2</v>
      </c>
      <c r="AW51" s="235">
        <f t="shared" si="2"/>
        <v>0.29194342124467276</v>
      </c>
      <c r="AX51" s="235">
        <f t="shared" si="3"/>
        <v>8.0736543909348465E-2</v>
      </c>
    </row>
    <row r="52" spans="1:50" s="168" customFormat="1" ht="15.75">
      <c r="A52" s="202"/>
      <c r="C52" s="206" t="s">
        <v>56</v>
      </c>
      <c r="D52" s="209">
        <v>17659</v>
      </c>
      <c r="E52" s="235">
        <v>0.10985864889706418</v>
      </c>
      <c r="F52" s="235">
        <v>0.11512506866377911</v>
      </c>
      <c r="G52" s="235">
        <v>0.1261675617230201</v>
      </c>
      <c r="H52" s="235">
        <v>0.14394880695687481</v>
      </c>
      <c r="I52" s="235">
        <v>0.16020109161329615</v>
      </c>
      <c r="J52" s="235">
        <v>0.18149328335829418</v>
      </c>
      <c r="K52" s="235">
        <v>0.20346501313770701</v>
      </c>
      <c r="L52" s="235">
        <v>0.23189235424406074</v>
      </c>
      <c r="M52" s="235">
        <v>0.27</v>
      </c>
      <c r="N52" s="235">
        <v>0.29021936886466698</v>
      </c>
      <c r="O52" s="235">
        <v>0.36377936109007231</v>
      </c>
      <c r="P52" s="235">
        <v>0.36632878418936521</v>
      </c>
      <c r="Q52" s="235">
        <v>0.38</v>
      </c>
      <c r="R52" s="202"/>
      <c r="S52" s="202"/>
      <c r="T52" s="206" t="s">
        <v>56</v>
      </c>
      <c r="U52" s="209">
        <v>17659</v>
      </c>
      <c r="V52" s="235">
        <v>0.10985864889706418</v>
      </c>
      <c r="W52" s="235">
        <v>5.2664197667149359E-3</v>
      </c>
      <c r="X52" s="235">
        <v>1.1042493059240988E-2</v>
      </c>
      <c r="Y52" s="235">
        <v>1.7781245233854714E-2</v>
      </c>
      <c r="Z52" s="235">
        <v>1.625228465642134E-2</v>
      </c>
      <c r="AA52" s="235">
        <v>2.1292191744998024E-2</v>
      </c>
      <c r="AB52" s="235">
        <v>2.1971729779412835E-2</v>
      </c>
      <c r="AC52" s="235">
        <v>2.8427341106353726E-2</v>
      </c>
      <c r="AD52" s="235">
        <v>3.8107645755939279E-2</v>
      </c>
      <c r="AE52" s="235">
        <v>2.0219368864666964E-2</v>
      </c>
      <c r="AF52" s="235">
        <v>7.3559992225405324E-2</v>
      </c>
      <c r="AG52" s="235">
        <v>2.5494230992929023E-3</v>
      </c>
      <c r="AH52" s="264">
        <v>1.3671215810634796E-2</v>
      </c>
      <c r="AI52" s="202"/>
      <c r="AJ52" s="206" t="s">
        <v>56</v>
      </c>
      <c r="AK52" s="209">
        <v>17659</v>
      </c>
      <c r="AL52" s="235">
        <v>0.10985864889706418</v>
      </c>
      <c r="AM52" s="235">
        <v>4.7938144329896945E-2</v>
      </c>
      <c r="AN52" s="235">
        <v>9.5917363502213485E-2</v>
      </c>
      <c r="AO52" s="235">
        <v>0.1409335727109515</v>
      </c>
      <c r="AP52" s="235">
        <v>0.11290322580645154</v>
      </c>
      <c r="AQ52" s="235">
        <v>0.13290915517850843</v>
      </c>
      <c r="AR52" s="235">
        <v>0.12106084243369734</v>
      </c>
      <c r="AS52" s="235">
        <v>0.13971611466740888</v>
      </c>
      <c r="AT52" s="235">
        <v>0.16433334285714293</v>
      </c>
      <c r="AU52" s="235">
        <v>7.4886551350618377E-2</v>
      </c>
      <c r="AV52" s="235">
        <v>0.25346341463414623</v>
      </c>
      <c r="AW52" s="235">
        <f t="shared" si="2"/>
        <v>7.4886551350618377E-2</v>
      </c>
      <c r="AX52" s="235">
        <f t="shared" si="3"/>
        <v>0.25346341463414623</v>
      </c>
    </row>
    <row r="53" spans="1:50" s="168" customFormat="1" ht="15.75">
      <c r="A53" s="202"/>
      <c r="C53" s="206" t="s">
        <v>57</v>
      </c>
      <c r="D53" s="209">
        <v>16739</v>
      </c>
      <c r="E53" s="235">
        <v>0.17724653123251446</v>
      </c>
      <c r="F53" s="235">
        <v>0.19116579034177497</v>
      </c>
      <c r="G53" s="235">
        <v>0.20245651983383606</v>
      </c>
      <c r="H53" s="235">
        <v>0.20896810456735276</v>
      </c>
      <c r="I53" s="235">
        <v>0.22031857336889565</v>
      </c>
      <c r="J53" s="235">
        <v>0.2540115439166335</v>
      </c>
      <c r="K53" s="235">
        <v>0.27014115747672074</v>
      </c>
      <c r="L53" s="235">
        <v>0.30956910173471186</v>
      </c>
      <c r="M53" s="235">
        <v>0.33</v>
      </c>
      <c r="N53" s="235">
        <v>0.37</v>
      </c>
      <c r="O53" s="235">
        <v>0.40580912930989915</v>
      </c>
      <c r="P53" s="235">
        <v>0.41155385626381502</v>
      </c>
      <c r="Q53" s="235">
        <v>0.43</v>
      </c>
      <c r="R53" s="202"/>
      <c r="S53" s="202"/>
      <c r="T53" s="206" t="s">
        <v>57</v>
      </c>
      <c r="U53" s="209">
        <v>16739</v>
      </c>
      <c r="V53" s="235">
        <v>0.17724653123251446</v>
      </c>
      <c r="W53" s="235">
        <v>1.3919259109260507E-2</v>
      </c>
      <c r="X53" s="235">
        <v>1.1290729492061086E-2</v>
      </c>
      <c r="Y53" s="235">
        <v>6.5115847335167065E-3</v>
      </c>
      <c r="Z53" s="235">
        <v>1.135046880154289E-2</v>
      </c>
      <c r="AA53" s="235">
        <v>3.3692970547737844E-2</v>
      </c>
      <c r="AB53" s="235">
        <v>1.6129613560087241E-2</v>
      </c>
      <c r="AC53" s="235">
        <v>3.9427944257991121E-2</v>
      </c>
      <c r="AD53" s="235">
        <v>2.0430898265288155E-2</v>
      </c>
      <c r="AE53" s="235">
        <v>3.999999999999998E-2</v>
      </c>
      <c r="AF53" s="235">
        <v>3.5809129309899157E-2</v>
      </c>
      <c r="AG53" s="235">
        <v>5.7447269539158685E-3</v>
      </c>
      <c r="AH53" s="264">
        <v>1.8446143736184972E-2</v>
      </c>
      <c r="AI53" s="202"/>
      <c r="AJ53" s="206" t="s">
        <v>57</v>
      </c>
      <c r="AK53" s="209">
        <v>16739</v>
      </c>
      <c r="AL53" s="235">
        <v>0.17724653123251446</v>
      </c>
      <c r="AM53" s="235">
        <v>7.8530502190765183E-2</v>
      </c>
      <c r="AN53" s="235">
        <v>5.9062500000000011E-2</v>
      </c>
      <c r="AO53" s="235">
        <v>3.2162879905576848E-2</v>
      </c>
      <c r="AP53" s="235">
        <v>5.431675242995998E-2</v>
      </c>
      <c r="AQ53" s="235">
        <v>0.15292841648590025</v>
      </c>
      <c r="AR53" s="235">
        <v>6.3499529633113741E-2</v>
      </c>
      <c r="AS53" s="235">
        <v>0.14595311808934114</v>
      </c>
      <c r="AT53" s="235">
        <v>6.5997860092628383E-2</v>
      </c>
      <c r="AU53" s="235">
        <v>-4.9058809976000213E-2</v>
      </c>
      <c r="AV53" s="235">
        <v>0.29316581001332576</v>
      </c>
      <c r="AW53" s="235">
        <f t="shared" si="2"/>
        <v>0.12121212121212115</v>
      </c>
      <c r="AX53" s="235">
        <f t="shared" si="3"/>
        <v>9.6781430567295018E-2</v>
      </c>
    </row>
    <row r="54" spans="1:50" s="168" customFormat="1" ht="15.75">
      <c r="A54" s="202"/>
      <c r="C54" s="206" t="s">
        <v>58</v>
      </c>
      <c r="D54" s="209">
        <v>4621</v>
      </c>
      <c r="E54" s="235">
        <v>0.17375982549060537</v>
      </c>
      <c r="F54" s="235">
        <v>0.18176619353936302</v>
      </c>
      <c r="G54" s="235">
        <v>0.19150366819325745</v>
      </c>
      <c r="H54" s="235">
        <v>0.20210669614972029</v>
      </c>
      <c r="I54" s="235">
        <v>0.21768665559595141</v>
      </c>
      <c r="J54" s="235">
        <v>0.22807329522677217</v>
      </c>
      <c r="K54" s="235">
        <v>0.23889271150887711</v>
      </c>
      <c r="L54" s="235">
        <v>0.26118070905001328</v>
      </c>
      <c r="M54" s="235">
        <v>0.28000000000000003</v>
      </c>
      <c r="N54" s="235">
        <v>0.29407173454761232</v>
      </c>
      <c r="O54" s="235">
        <v>0.34319188446836874</v>
      </c>
      <c r="P54" s="235">
        <v>0.35252109932914955</v>
      </c>
      <c r="Q54" s="235">
        <v>0.36</v>
      </c>
      <c r="R54" s="202"/>
      <c r="S54" s="202"/>
      <c r="T54" s="206" t="s">
        <v>58</v>
      </c>
      <c r="U54" s="209">
        <v>4621</v>
      </c>
      <c r="V54" s="235">
        <v>0.17375982549060537</v>
      </c>
      <c r="W54" s="235">
        <v>8.0063680487576505E-3</v>
      </c>
      <c r="X54" s="235">
        <v>9.7374746538944346E-3</v>
      </c>
      <c r="Y54" s="235">
        <v>1.060302795646284E-2</v>
      </c>
      <c r="Z54" s="235">
        <v>1.5579959446231112E-2</v>
      </c>
      <c r="AA54" s="235">
        <v>1.038663963082076E-2</v>
      </c>
      <c r="AB54" s="235">
        <v>1.0819416282104949E-2</v>
      </c>
      <c r="AC54" s="235">
        <v>2.2287997541136167E-2</v>
      </c>
      <c r="AD54" s="235">
        <v>1.8819290949986744E-2</v>
      </c>
      <c r="AE54" s="235">
        <v>1.4071734547612291E-2</v>
      </c>
      <c r="AF54" s="235">
        <v>4.9120149920756417E-2</v>
      </c>
      <c r="AG54" s="235">
        <v>9.3292148607808101E-3</v>
      </c>
      <c r="AH54" s="264">
        <v>7.4789006708504413E-3</v>
      </c>
      <c r="AI54" s="202"/>
      <c r="AJ54" s="206" t="s">
        <v>58</v>
      </c>
      <c r="AK54" s="209">
        <v>4621</v>
      </c>
      <c r="AL54" s="235">
        <v>0.17375982549060537</v>
      </c>
      <c r="AM54" s="235">
        <v>4.6077210460772067E-2</v>
      </c>
      <c r="AN54" s="235">
        <v>5.3571428571428499E-2</v>
      </c>
      <c r="AO54" s="235">
        <v>5.5367231638418071E-2</v>
      </c>
      <c r="AP54" s="235">
        <v>7.7087794432548165E-2</v>
      </c>
      <c r="AQ54" s="235">
        <v>4.7713717693837053E-2</v>
      </c>
      <c r="AR54" s="235">
        <v>4.7438330170778024E-2</v>
      </c>
      <c r="AS54" s="235">
        <v>9.3297101449275305E-2</v>
      </c>
      <c r="AT54" s="235">
        <v>7.2054674399337257E-2</v>
      </c>
      <c r="AU54" s="235">
        <v>5.0256194812901035E-2</v>
      </c>
      <c r="AV54" s="235">
        <v>0.16703458425312723</v>
      </c>
      <c r="AW54" s="235">
        <f t="shared" si="2"/>
        <v>5.0256194812901035E-2</v>
      </c>
      <c r="AX54" s="235">
        <f t="shared" si="3"/>
        <v>0.16703458425312723</v>
      </c>
    </row>
    <row r="55" spans="1:50" s="168" customFormat="1" ht="15.75">
      <c r="A55" s="202"/>
      <c r="C55" s="206" t="s">
        <v>59</v>
      </c>
      <c r="D55" s="209">
        <v>14130</v>
      </c>
      <c r="E55" s="235">
        <v>0.19299067083663338</v>
      </c>
      <c r="F55" s="235">
        <v>0.2074985870528086</v>
      </c>
      <c r="G55" s="235">
        <v>0.25165926860838589</v>
      </c>
      <c r="H55" s="235">
        <v>0.27876430231958155</v>
      </c>
      <c r="I55" s="235">
        <v>0.29468762499587142</v>
      </c>
      <c r="J55" s="235">
        <v>0.31358330123840206</v>
      </c>
      <c r="K55" s="235">
        <v>0.33354053232601871</v>
      </c>
      <c r="L55" s="235">
        <v>0.35739013117895069</v>
      </c>
      <c r="M55" s="235">
        <v>0.38</v>
      </c>
      <c r="N55" s="235">
        <v>0.38385823198309477</v>
      </c>
      <c r="O55" s="235">
        <v>0.49624150491619845</v>
      </c>
      <c r="P55" s="235">
        <v>0.49879688605803257</v>
      </c>
      <c r="Q55" s="235">
        <v>0.51</v>
      </c>
      <c r="R55" s="202"/>
      <c r="S55" s="202"/>
      <c r="T55" s="206" t="s">
        <v>59</v>
      </c>
      <c r="U55" s="209">
        <v>14130</v>
      </c>
      <c r="V55" s="235">
        <v>0.19299067083663338</v>
      </c>
      <c r="W55" s="235">
        <v>1.4507916216175226E-2</v>
      </c>
      <c r="X55" s="235">
        <v>4.4160681555577286E-2</v>
      </c>
      <c r="Y55" s="235">
        <v>2.7105033711195659E-2</v>
      </c>
      <c r="Z55" s="235">
        <v>1.5923322676289875E-2</v>
      </c>
      <c r="AA55" s="235">
        <v>1.8895676242530635E-2</v>
      </c>
      <c r="AB55" s="235">
        <v>1.9957231087616656E-2</v>
      </c>
      <c r="AC55" s="235">
        <v>2.3849598852931975E-2</v>
      </c>
      <c r="AD55" s="235">
        <v>2.2609868821049317E-2</v>
      </c>
      <c r="AE55" s="235">
        <v>3.858231983094762E-3</v>
      </c>
      <c r="AF55" s="235">
        <v>0.11238327293310368</v>
      </c>
      <c r="AG55" s="235">
        <v>2.5553811418341232E-3</v>
      </c>
      <c r="AH55" s="264">
        <v>1.1203113941967435E-2</v>
      </c>
      <c r="AI55" s="202"/>
      <c r="AJ55" s="206" t="s">
        <v>59</v>
      </c>
      <c r="AK55" s="209">
        <v>14130</v>
      </c>
      <c r="AL55" s="235">
        <v>0.19299067083663338</v>
      </c>
      <c r="AM55" s="235">
        <v>7.5174184085075174E-2</v>
      </c>
      <c r="AN55" s="235">
        <v>0.2128240109140519</v>
      </c>
      <c r="AO55" s="235">
        <v>0.10770528683914507</v>
      </c>
      <c r="AP55" s="235">
        <v>5.7121096725057094E-2</v>
      </c>
      <c r="AQ55" s="235">
        <v>6.4121037463976863E-2</v>
      </c>
      <c r="AR55" s="235">
        <v>6.3642518618821947E-2</v>
      </c>
      <c r="AS55" s="235">
        <v>7.1504349671122486E-2</v>
      </c>
      <c r="AT55" s="235">
        <v>6.3263830891089182E-2</v>
      </c>
      <c r="AU55" s="235">
        <v>1.015324206077569E-2</v>
      </c>
      <c r="AV55" s="235">
        <v>0.29277286135693209</v>
      </c>
      <c r="AW55" s="235">
        <f t="shared" si="2"/>
        <v>1.015324206077569E-2</v>
      </c>
      <c r="AX55" s="235">
        <f t="shared" si="3"/>
        <v>0.29277286135693209</v>
      </c>
    </row>
    <row r="56" spans="1:50" s="168" customFormat="1" ht="15.75">
      <c r="A56" s="202"/>
      <c r="C56" s="207" t="s">
        <v>60</v>
      </c>
      <c r="D56" s="210">
        <v>1263</v>
      </c>
      <c r="E56" s="236">
        <v>6.5714815278425362E-2</v>
      </c>
      <c r="F56" s="236">
        <v>6.6506560040816023E-2</v>
      </c>
      <c r="G56" s="236">
        <v>6.809004956559736E-2</v>
      </c>
      <c r="H56" s="236">
        <v>7.6799241951894692E-2</v>
      </c>
      <c r="I56" s="236">
        <v>8.7091923862973361E-2</v>
      </c>
      <c r="J56" s="236">
        <v>0.10213507434839604</v>
      </c>
      <c r="K56" s="236">
        <v>0.10688554292274004</v>
      </c>
      <c r="L56" s="236">
        <v>0.11796996959620937</v>
      </c>
      <c r="M56" s="236">
        <v>0.14000000000000001</v>
      </c>
      <c r="N56" s="236">
        <v>0.15993244200291473</v>
      </c>
      <c r="O56" s="236">
        <v>0.18526827439941607</v>
      </c>
      <c r="P56" s="236">
        <v>0.18527315914489312</v>
      </c>
      <c r="Q56" s="236">
        <v>0.2</v>
      </c>
      <c r="R56" s="202"/>
      <c r="S56" s="202"/>
      <c r="T56" s="207" t="s">
        <v>60</v>
      </c>
      <c r="U56" s="210">
        <v>1263</v>
      </c>
      <c r="V56" s="236">
        <v>6.5714815278425362E-2</v>
      </c>
      <c r="W56" s="236">
        <v>7.9174476239066149E-4</v>
      </c>
      <c r="X56" s="236">
        <v>1.5834895247813369E-3</v>
      </c>
      <c r="Y56" s="236">
        <v>8.7091923862973319E-3</v>
      </c>
      <c r="Z56" s="236">
        <v>1.0292681911078669E-2</v>
      </c>
      <c r="AA56" s="236">
        <v>1.5043150485422679E-2</v>
      </c>
      <c r="AB56" s="236">
        <v>4.7504685743439967E-3</v>
      </c>
      <c r="AC56" s="236">
        <v>1.108442667346933E-2</v>
      </c>
      <c r="AD56" s="236">
        <v>2.2030030403790646E-2</v>
      </c>
      <c r="AE56" s="236">
        <v>1.9932442002914719E-2</v>
      </c>
      <c r="AF56" s="236">
        <v>2.5335832396501334E-2</v>
      </c>
      <c r="AG56" s="236">
        <v>4.8847454770517551E-6</v>
      </c>
      <c r="AH56" s="265">
        <v>1.4726840855106893E-2</v>
      </c>
      <c r="AI56" s="202"/>
      <c r="AJ56" s="207" t="s">
        <v>60</v>
      </c>
      <c r="AK56" s="210">
        <v>1263</v>
      </c>
      <c r="AL56" s="236">
        <v>6.5714815278425362E-2</v>
      </c>
      <c r="AM56" s="236">
        <v>1.2048192771084253E-2</v>
      </c>
      <c r="AN56" s="236">
        <v>2.3809523809523853E-2</v>
      </c>
      <c r="AO56" s="236">
        <v>0.12790697674418597</v>
      </c>
      <c r="AP56" s="236">
        <v>0.13402061855670103</v>
      </c>
      <c r="AQ56" s="236">
        <v>0.17272727272727281</v>
      </c>
      <c r="AR56" s="236">
        <v>4.6511627906976695E-2</v>
      </c>
      <c r="AS56" s="236">
        <v>0.10370370370370365</v>
      </c>
      <c r="AT56" s="236">
        <v>0.18674269798657742</v>
      </c>
      <c r="AU56" s="236">
        <v>0.14237458573510511</v>
      </c>
      <c r="AV56" s="236">
        <v>0.15841584158415836</v>
      </c>
      <c r="AW56" s="236">
        <f t="shared" si="2"/>
        <v>0.14237458573510511</v>
      </c>
      <c r="AX56" s="236">
        <f t="shared" si="3"/>
        <v>0.15841584158415836</v>
      </c>
    </row>
    <row r="57" spans="1:50" s="168" customFormat="1">
      <c r="A57" s="202"/>
      <c r="C57" s="216" t="s">
        <v>103</v>
      </c>
      <c r="D57" s="202"/>
      <c r="E57" s="202"/>
      <c r="F57" s="202"/>
      <c r="G57" s="202"/>
      <c r="H57" s="202"/>
      <c r="I57" s="202"/>
      <c r="J57" s="202"/>
      <c r="K57" s="202"/>
      <c r="L57" s="202"/>
      <c r="M57" s="202"/>
      <c r="N57" s="202"/>
      <c r="O57" s="202"/>
      <c r="P57" s="202"/>
      <c r="Q57" s="202"/>
      <c r="R57" s="202"/>
      <c r="S57" s="202"/>
      <c r="T57" s="216" t="s">
        <v>103</v>
      </c>
      <c r="U57" s="202"/>
      <c r="V57" s="202"/>
      <c r="W57" s="202"/>
      <c r="X57" s="202"/>
      <c r="Y57" s="202"/>
      <c r="Z57" s="202"/>
      <c r="AA57" s="202"/>
      <c r="AB57" s="202"/>
      <c r="AC57" s="202"/>
      <c r="AD57" s="202"/>
      <c r="AE57" s="202"/>
      <c r="AF57" s="202"/>
      <c r="AG57" s="202"/>
      <c r="AH57" s="202"/>
      <c r="AI57" s="202"/>
      <c r="AJ57" s="216" t="s">
        <v>103</v>
      </c>
      <c r="AK57" s="202"/>
      <c r="AL57" s="202"/>
      <c r="AM57" s="202"/>
      <c r="AN57" s="202"/>
      <c r="AO57" s="202"/>
      <c r="AP57" s="202"/>
      <c r="AQ57" s="202"/>
      <c r="AR57" s="202"/>
      <c r="AS57" s="202"/>
      <c r="AT57" s="202"/>
      <c r="AU57" s="202"/>
      <c r="AV57" s="202"/>
    </row>
    <row r="58" spans="1:50" s="168" customFormat="1" ht="76.5" customHeight="1">
      <c r="A58" s="202"/>
      <c r="C58" s="279" t="s">
        <v>104</v>
      </c>
      <c r="D58" s="279"/>
      <c r="E58" s="279"/>
      <c r="F58" s="279"/>
      <c r="G58" s="279"/>
      <c r="H58" s="279"/>
      <c r="I58" s="279"/>
      <c r="J58" s="279"/>
      <c r="K58" s="279"/>
      <c r="L58" s="279"/>
      <c r="M58" s="279"/>
      <c r="N58" s="279"/>
      <c r="O58" s="279"/>
      <c r="P58" s="279"/>
      <c r="Q58" s="279"/>
      <c r="R58" s="279"/>
      <c r="S58" s="212"/>
      <c r="T58" s="279" t="s">
        <v>104</v>
      </c>
      <c r="U58" s="279"/>
      <c r="V58" s="279"/>
      <c r="W58" s="279"/>
      <c r="X58" s="279"/>
      <c r="Y58" s="279"/>
      <c r="Z58" s="279"/>
      <c r="AA58" s="279"/>
      <c r="AB58" s="279"/>
      <c r="AC58" s="279"/>
      <c r="AD58" s="279"/>
      <c r="AE58" s="279"/>
      <c r="AF58" s="279"/>
      <c r="AG58" s="238"/>
      <c r="AH58" s="238"/>
      <c r="AI58" s="212"/>
      <c r="AJ58" s="279" t="s">
        <v>104</v>
      </c>
      <c r="AK58" s="279"/>
      <c r="AL58" s="279"/>
      <c r="AM58" s="279"/>
      <c r="AN58" s="279"/>
      <c r="AO58" s="279"/>
      <c r="AP58" s="279"/>
      <c r="AQ58" s="279"/>
      <c r="AR58" s="279"/>
      <c r="AS58" s="279"/>
      <c r="AT58" s="279"/>
      <c r="AU58" s="212"/>
      <c r="AV58" s="212"/>
    </row>
    <row r="59" spans="1:50" s="168" customFormat="1" ht="29.25" customHeight="1">
      <c r="A59" s="202"/>
      <c r="C59" s="279" t="s">
        <v>105</v>
      </c>
      <c r="D59" s="279"/>
      <c r="E59" s="279"/>
      <c r="F59" s="279"/>
      <c r="G59" s="279"/>
      <c r="H59" s="279"/>
      <c r="I59" s="279"/>
      <c r="J59" s="279"/>
      <c r="K59" s="279"/>
      <c r="L59" s="279"/>
      <c r="M59" s="279"/>
      <c r="N59" s="279"/>
      <c r="O59" s="279"/>
      <c r="P59" s="279"/>
      <c r="Q59" s="279"/>
      <c r="R59" s="279"/>
      <c r="S59" s="212"/>
      <c r="T59" s="279" t="s">
        <v>105</v>
      </c>
      <c r="U59" s="279"/>
      <c r="V59" s="279"/>
      <c r="W59" s="279"/>
      <c r="X59" s="279"/>
      <c r="Y59" s="279"/>
      <c r="Z59" s="279"/>
      <c r="AA59" s="279"/>
      <c r="AB59" s="279"/>
      <c r="AC59" s="279"/>
      <c r="AD59" s="279"/>
      <c r="AE59" s="279"/>
      <c r="AF59" s="279"/>
      <c r="AG59" s="238"/>
      <c r="AH59" s="238"/>
      <c r="AI59" s="212"/>
      <c r="AJ59" s="279" t="s">
        <v>105</v>
      </c>
      <c r="AK59" s="279"/>
      <c r="AL59" s="279"/>
      <c r="AM59" s="279"/>
      <c r="AN59" s="279"/>
      <c r="AO59" s="279"/>
      <c r="AP59" s="279"/>
      <c r="AQ59" s="279"/>
      <c r="AR59" s="279"/>
      <c r="AS59" s="279"/>
      <c r="AT59" s="279"/>
      <c r="AU59" s="212"/>
      <c r="AV59" s="212"/>
    </row>
    <row r="60" spans="1:50" s="168" customFormat="1">
      <c r="A60" s="202"/>
      <c r="P60" s="202"/>
      <c r="Q60" s="202"/>
      <c r="AG60" s="202"/>
      <c r="AH60" s="202"/>
    </row>
    <row r="61" spans="1:50" s="168" customFormat="1">
      <c r="A61" s="202"/>
      <c r="P61" s="202"/>
      <c r="Q61" s="202"/>
      <c r="AG61" s="202"/>
      <c r="AH61" s="202"/>
    </row>
    <row r="62" spans="1:50" s="258" customFormat="1" ht="18.75">
      <c r="C62" s="257" t="s">
        <v>106</v>
      </c>
      <c r="D62" s="259"/>
      <c r="E62" s="259"/>
      <c r="F62" s="259"/>
      <c r="G62" s="259"/>
      <c r="H62" s="259"/>
      <c r="I62" s="259"/>
      <c r="J62" s="259"/>
      <c r="K62" s="259"/>
      <c r="L62" s="259"/>
      <c r="M62" s="259"/>
      <c r="N62" s="259"/>
      <c r="O62" s="259"/>
      <c r="P62" s="259"/>
      <c r="Q62" s="259"/>
      <c r="R62" s="260"/>
      <c r="S62" s="259"/>
      <c r="T62" s="257" t="s">
        <v>107</v>
      </c>
      <c r="U62" s="259"/>
      <c r="V62" s="259"/>
      <c r="W62" s="259"/>
      <c r="X62" s="259"/>
      <c r="Y62" s="259"/>
      <c r="Z62" s="259"/>
      <c r="AA62" s="259"/>
      <c r="AB62" s="259"/>
      <c r="AC62" s="259"/>
      <c r="AD62" s="259"/>
      <c r="AE62" s="259"/>
      <c r="AF62" s="259"/>
      <c r="AG62" s="259"/>
      <c r="AH62" s="259"/>
      <c r="AI62" s="259"/>
      <c r="AJ62" s="257" t="s">
        <v>106</v>
      </c>
      <c r="AK62" s="259"/>
      <c r="AL62" s="259"/>
      <c r="AM62" s="259"/>
      <c r="AN62" s="259"/>
      <c r="AO62" s="259"/>
      <c r="AP62" s="259"/>
      <c r="AQ62" s="259"/>
      <c r="AR62" s="259"/>
      <c r="AS62" s="259"/>
      <c r="AT62" s="259"/>
      <c r="AU62" s="259"/>
      <c r="AV62" s="259"/>
    </row>
    <row r="63" spans="1:50">
      <c r="C63" s="129"/>
      <c r="D63" s="130" t="s">
        <v>111</v>
      </c>
      <c r="E63" s="130"/>
      <c r="F63" s="131"/>
      <c r="G63" s="131"/>
      <c r="H63" s="131"/>
      <c r="I63" s="131"/>
      <c r="J63" s="131"/>
      <c r="K63" s="131"/>
      <c r="L63" s="131"/>
      <c r="M63" s="148"/>
      <c r="N63" s="161"/>
      <c r="O63" s="161"/>
      <c r="P63" s="227"/>
      <c r="Q63" s="227"/>
      <c r="R63" s="129"/>
      <c r="S63" s="129"/>
      <c r="T63" s="129"/>
      <c r="U63" s="130" t="s">
        <v>96</v>
      </c>
      <c r="V63" s="135"/>
      <c r="W63" s="131"/>
      <c r="X63" s="131"/>
      <c r="Y63" s="131"/>
      <c r="Z63" s="131"/>
      <c r="AA63" s="131"/>
      <c r="AB63" s="131"/>
      <c r="AC63" s="131"/>
      <c r="AD63" s="131"/>
      <c r="AE63" s="131"/>
      <c r="AF63" s="131"/>
      <c r="AG63" s="204"/>
      <c r="AH63" s="204"/>
      <c r="AI63" s="129"/>
      <c r="AJ63" s="129"/>
      <c r="AK63" s="130" t="s">
        <v>97</v>
      </c>
      <c r="AL63" s="135"/>
      <c r="AM63" s="131"/>
      <c r="AN63" s="131"/>
      <c r="AO63" s="131"/>
      <c r="AP63" s="131"/>
      <c r="AQ63" s="131"/>
      <c r="AR63" s="131"/>
      <c r="AS63" s="131"/>
      <c r="AT63" s="131"/>
      <c r="AU63" s="131"/>
      <c r="AV63" s="131"/>
    </row>
    <row r="64" spans="1:50" ht="75">
      <c r="C64" s="129"/>
      <c r="D64" s="140" t="s">
        <v>108</v>
      </c>
      <c r="E64" s="137">
        <v>41061</v>
      </c>
      <c r="F64" s="137">
        <v>41091</v>
      </c>
      <c r="G64" s="137">
        <v>41122</v>
      </c>
      <c r="H64" s="137">
        <v>41153</v>
      </c>
      <c r="I64" s="137">
        <v>41183</v>
      </c>
      <c r="J64" s="137">
        <v>41214</v>
      </c>
      <c r="K64" s="137">
        <v>41244</v>
      </c>
      <c r="L64" s="149">
        <v>41275</v>
      </c>
      <c r="M64" s="138">
        <v>41306</v>
      </c>
      <c r="N64" s="138">
        <v>41334</v>
      </c>
      <c r="O64" s="138">
        <v>41365</v>
      </c>
      <c r="P64" s="214">
        <v>41395</v>
      </c>
      <c r="Q64" s="214">
        <v>41426</v>
      </c>
      <c r="R64" s="160"/>
      <c r="S64" s="129"/>
      <c r="T64" s="129"/>
      <c r="U64" s="140" t="s">
        <v>108</v>
      </c>
      <c r="V64" s="147" t="s">
        <v>100</v>
      </c>
      <c r="W64" s="137">
        <v>41091</v>
      </c>
      <c r="X64" s="137">
        <v>41122</v>
      </c>
      <c r="Y64" s="137">
        <v>41153</v>
      </c>
      <c r="Z64" s="137">
        <v>41183</v>
      </c>
      <c r="AA64" s="137">
        <v>41214</v>
      </c>
      <c r="AB64" s="137">
        <v>41244</v>
      </c>
      <c r="AC64" s="137">
        <v>41275</v>
      </c>
      <c r="AD64" s="138">
        <v>41306</v>
      </c>
      <c r="AE64" s="138">
        <v>41334</v>
      </c>
      <c r="AF64" s="138">
        <v>41365</v>
      </c>
      <c r="AG64" s="214">
        <v>41395</v>
      </c>
      <c r="AH64" s="214">
        <v>41426</v>
      </c>
      <c r="AI64" s="129"/>
      <c r="AJ64" s="129"/>
      <c r="AK64" s="140" t="s">
        <v>108</v>
      </c>
      <c r="AL64" s="147" t="s">
        <v>100</v>
      </c>
      <c r="AM64" s="147">
        <v>41091</v>
      </c>
      <c r="AN64" s="147">
        <v>41122</v>
      </c>
      <c r="AO64" s="147">
        <v>41153</v>
      </c>
      <c r="AP64" s="147">
        <v>41183</v>
      </c>
      <c r="AQ64" s="147">
        <v>41214</v>
      </c>
      <c r="AR64" s="147">
        <v>41244</v>
      </c>
      <c r="AS64" s="147">
        <v>41275</v>
      </c>
      <c r="AT64" s="147">
        <v>41306</v>
      </c>
      <c r="AU64" s="147">
        <v>41334</v>
      </c>
      <c r="AV64" s="147">
        <v>41365</v>
      </c>
      <c r="AW64" s="217">
        <v>41395</v>
      </c>
      <c r="AX64" s="217">
        <v>41426</v>
      </c>
    </row>
    <row r="65" spans="3:50" ht="15.75">
      <c r="C65" s="153" t="s">
        <v>101</v>
      </c>
      <c r="D65" s="158">
        <v>82644.600000000006</v>
      </c>
      <c r="E65" s="157">
        <v>0.17023860142973365</v>
      </c>
      <c r="F65" s="157">
        <v>0.17918542443254123</v>
      </c>
      <c r="G65" s="157">
        <v>0.19460503796815451</v>
      </c>
      <c r="H65" s="157">
        <v>0.21102669178122735</v>
      </c>
      <c r="I65" s="157">
        <v>0.22551617706935825</v>
      </c>
      <c r="J65" s="157">
        <v>0.24491385457941597</v>
      </c>
      <c r="K65" s="157">
        <v>0.26762338677911307</v>
      </c>
      <c r="L65" s="157">
        <v>0.29321667483408043</v>
      </c>
      <c r="M65" s="157">
        <v>0.3313961764142071</v>
      </c>
      <c r="N65" s="157">
        <v>0.36398934945377559</v>
      </c>
      <c r="O65" s="157">
        <v>0.39658252249334414</v>
      </c>
      <c r="P65" s="262">
        <f>AVERAGE(P67:P117)</f>
        <v>0.41313529183250802</v>
      </c>
      <c r="Q65" s="262">
        <f>AVERAGE(Q67:Q117)</f>
        <v>0.42599734042553195</v>
      </c>
      <c r="R65" s="261"/>
      <c r="S65" s="150"/>
      <c r="T65" s="153" t="s">
        <v>101</v>
      </c>
      <c r="U65" s="158">
        <v>82644.600000000006</v>
      </c>
      <c r="V65" s="157">
        <v>0.17023860142973365</v>
      </c>
      <c r="W65" s="157">
        <v>8.9468230028076148E-3</v>
      </c>
      <c r="X65" s="157">
        <v>1.5419613535613273E-2</v>
      </c>
      <c r="Y65" s="157">
        <v>1.6421653813072735E-2</v>
      </c>
      <c r="Z65" s="157">
        <v>1.4489485288130979E-2</v>
      </c>
      <c r="AA65" s="157">
        <v>1.9397677510057706E-2</v>
      </c>
      <c r="AB65" s="157">
        <v>2.2709532199697086E-2</v>
      </c>
      <c r="AC65" s="157">
        <v>2.5593288054967415E-2</v>
      </c>
      <c r="AD65" s="157">
        <v>3.8179501580126521E-2</v>
      </c>
      <c r="AE65" s="157">
        <v>3.2593173039568553E-2</v>
      </c>
      <c r="AF65" s="157">
        <v>3.2593173039568553E-2</v>
      </c>
      <c r="AG65" s="239">
        <f>AVERAGE(AG67:AG117)</f>
        <v>1.7636018214373838E-2</v>
      </c>
      <c r="AH65" s="269">
        <f>AVERAGE(AH67:AH117)</f>
        <v>1.2862048593023862E-2</v>
      </c>
      <c r="AI65" s="150"/>
      <c r="AJ65" s="153" t="s">
        <v>101</v>
      </c>
      <c r="AK65" s="158">
        <v>82644.600000000006</v>
      </c>
      <c r="AL65" s="157"/>
      <c r="AM65" s="157"/>
      <c r="AN65" s="157"/>
      <c r="AO65" s="157"/>
      <c r="AP65" s="157"/>
      <c r="AQ65" s="157"/>
      <c r="AR65" s="157"/>
      <c r="AS65" s="157"/>
      <c r="AT65" s="157"/>
      <c r="AU65" s="157"/>
      <c r="AV65" s="157"/>
      <c r="AW65" s="224"/>
      <c r="AX65" s="224"/>
    </row>
    <row r="66" spans="3:50" ht="15.75">
      <c r="C66" s="159" t="s">
        <v>102</v>
      </c>
      <c r="D66" s="154"/>
      <c r="E66" s="155"/>
      <c r="F66" s="156">
        <v>739.40660833783136</v>
      </c>
      <c r="G66" s="156">
        <v>1274.3477928053449</v>
      </c>
      <c r="H66" s="156">
        <v>1357.1610107198796</v>
      </c>
      <c r="I66" s="156">
        <v>1197.4777158434633</v>
      </c>
      <c r="J66" s="156">
        <v>1603.1132987477165</v>
      </c>
      <c r="K66" s="156">
        <v>1876.8202048310868</v>
      </c>
      <c r="L66" s="156">
        <v>2115.1470539875554</v>
      </c>
      <c r="M66" s="156">
        <v>3155.3296362889373</v>
      </c>
      <c r="N66" s="156">
        <v>2693.6497485859222</v>
      </c>
      <c r="O66" s="156">
        <v>2693.6497485859268</v>
      </c>
      <c r="P66" s="240">
        <f>(P65-O65)*$D65</f>
        <v>1367.9970009274639</v>
      </c>
      <c r="Q66" s="240">
        <f>(Q65-P65)*$D65</f>
        <v>1062.9788611510251</v>
      </c>
      <c r="R66" s="152"/>
      <c r="S66" s="150"/>
      <c r="T66" s="165"/>
      <c r="U66" s="162"/>
      <c r="V66" s="163"/>
      <c r="W66" s="164"/>
      <c r="X66" s="164"/>
      <c r="Y66" s="164"/>
      <c r="Z66" s="164"/>
      <c r="AA66" s="164"/>
      <c r="AB66" s="164"/>
      <c r="AC66" s="164"/>
      <c r="AD66" s="164"/>
      <c r="AE66" s="164"/>
      <c r="AF66" s="164"/>
      <c r="AG66" s="241"/>
      <c r="AH66" s="270"/>
      <c r="AI66" s="150"/>
      <c r="AJ66" s="165"/>
      <c r="AK66" s="162"/>
      <c r="AL66" s="163"/>
      <c r="AM66" s="164"/>
      <c r="AN66" s="164"/>
      <c r="AO66" s="164"/>
      <c r="AP66" s="164"/>
      <c r="AQ66" s="164"/>
      <c r="AR66" s="164"/>
      <c r="AS66" s="164"/>
      <c r="AT66" s="164"/>
      <c r="AU66" s="164"/>
      <c r="AV66" s="166"/>
      <c r="AW66" s="232"/>
      <c r="AX66" s="232"/>
    </row>
    <row r="67" spans="3:50" ht="15.75">
      <c r="C67" s="144" t="s">
        <v>10</v>
      </c>
      <c r="D67" s="132">
        <v>1710.4699999999998</v>
      </c>
      <c r="E67" s="142">
        <v>0.20637602530298693</v>
      </c>
      <c r="F67" s="182">
        <v>0.22333042964799152</v>
      </c>
      <c r="G67" s="182">
        <v>0.23560775693230518</v>
      </c>
      <c r="H67" s="182">
        <v>0.25840850760317341</v>
      </c>
      <c r="I67" s="182">
        <v>0.27360900805041893</v>
      </c>
      <c r="J67" s="182">
        <v>0.28647096996731897</v>
      </c>
      <c r="K67" s="182">
        <v>0.33441100983940092</v>
      </c>
      <c r="L67" s="182">
        <v>0.35019614491923279</v>
      </c>
      <c r="M67" s="182">
        <v>0.37533543412044645</v>
      </c>
      <c r="N67" s="182">
        <v>0.39608996357726245</v>
      </c>
      <c r="O67" s="182">
        <v>0.41684449303407839</v>
      </c>
      <c r="P67" s="182">
        <v>0.44</v>
      </c>
      <c r="Q67" s="266">
        <v>0.46</v>
      </c>
      <c r="R67" s="167"/>
      <c r="S67" s="129"/>
      <c r="T67" s="144" t="s">
        <v>10</v>
      </c>
      <c r="U67" s="132">
        <v>1710.4699999999998</v>
      </c>
      <c r="V67" s="182">
        <v>0.20637602530298693</v>
      </c>
      <c r="W67" s="182">
        <v>1.6954404345004587E-2</v>
      </c>
      <c r="X67" s="182">
        <v>1.227732728431366E-2</v>
      </c>
      <c r="Y67" s="182">
        <v>2.2800750670868231E-2</v>
      </c>
      <c r="Z67" s="182">
        <v>1.5200500447245524E-2</v>
      </c>
      <c r="AA67" s="182">
        <v>1.2861961916900033E-2</v>
      </c>
      <c r="AB67" s="182">
        <v>4.7940039872081952E-2</v>
      </c>
      <c r="AC67" s="182">
        <v>1.5785135079831869E-2</v>
      </c>
      <c r="AD67" s="182">
        <v>2.5139289201213666E-2</v>
      </c>
      <c r="AE67" s="182">
        <v>2.0754529456815995E-2</v>
      </c>
      <c r="AF67" s="182">
        <v>2.075452945681594E-2</v>
      </c>
      <c r="AG67" s="182">
        <v>2.3155506965921613E-2</v>
      </c>
      <c r="AH67" s="266">
        <v>2.0000000000000018E-2</v>
      </c>
      <c r="AI67" s="129"/>
      <c r="AJ67" s="144" t="s">
        <v>10</v>
      </c>
      <c r="AK67" s="132">
        <v>1710.4699999999998</v>
      </c>
      <c r="AL67" s="182">
        <v>0.20637602530298693</v>
      </c>
      <c r="AM67" s="182">
        <v>8.2152974504249271E-2</v>
      </c>
      <c r="AN67" s="182">
        <v>5.4973821989528757E-2</v>
      </c>
      <c r="AO67" s="182">
        <v>9.6774193548387039E-2</v>
      </c>
      <c r="AP67" s="182">
        <v>5.8823529411764823E-2</v>
      </c>
      <c r="AQ67" s="182">
        <v>4.7008547008547001E-2</v>
      </c>
      <c r="AR67" s="182">
        <v>0.16734693877551021</v>
      </c>
      <c r="AS67" s="182">
        <v>4.7202797202797228E-2</v>
      </c>
      <c r="AT67" s="182">
        <v>7.1786310517529095E-2</v>
      </c>
      <c r="AU67" s="182">
        <v>5.5295950155763322E-2</v>
      </c>
      <c r="AV67" s="182">
        <v>5.2398523985239788E-2</v>
      </c>
      <c r="AW67" s="182">
        <f>AG67/P67</f>
        <v>5.2626152195276395E-2</v>
      </c>
      <c r="AX67" s="182">
        <f>AH67/Q67</f>
        <v>4.3478260869565251E-2</v>
      </c>
    </row>
    <row r="68" spans="3:50" ht="15.75">
      <c r="C68" s="145" t="s">
        <v>11</v>
      </c>
      <c r="D68" s="133">
        <v>555.5</v>
      </c>
      <c r="E68" s="139">
        <v>7.5607560756075609E-2</v>
      </c>
      <c r="F68" s="179">
        <v>7.7407740774077402E-2</v>
      </c>
      <c r="G68" s="179">
        <v>7.9207920792079209E-2</v>
      </c>
      <c r="H68" s="179">
        <v>8.6408640864086408E-2</v>
      </c>
      <c r="I68" s="179">
        <v>0.10081008100810081</v>
      </c>
      <c r="J68" s="179">
        <v>0.11881188118811881</v>
      </c>
      <c r="K68" s="179">
        <v>0.15841584158415842</v>
      </c>
      <c r="L68" s="179">
        <v>0.19261926192619261</v>
      </c>
      <c r="M68" s="179">
        <v>0.19621962196219622</v>
      </c>
      <c r="N68" s="179">
        <v>0.20882088208820881</v>
      </c>
      <c r="O68" s="179">
        <v>0.22142214221422143</v>
      </c>
      <c r="P68" s="179">
        <v>0.23</v>
      </c>
      <c r="Q68" s="267">
        <v>0.24</v>
      </c>
      <c r="R68" s="167"/>
      <c r="S68" s="129"/>
      <c r="T68" s="145" t="s">
        <v>11</v>
      </c>
      <c r="U68" s="133">
        <v>555.5</v>
      </c>
      <c r="V68" s="179">
        <v>7.5607560756075609E-2</v>
      </c>
      <c r="W68" s="179">
        <v>1.8001800180017929E-3</v>
      </c>
      <c r="X68" s="179">
        <v>1.8001800180018068E-3</v>
      </c>
      <c r="Y68" s="179">
        <v>7.2007200720071995E-3</v>
      </c>
      <c r="Z68" s="179">
        <v>1.4401440144014399E-2</v>
      </c>
      <c r="AA68" s="179">
        <v>1.8001800180017999E-2</v>
      </c>
      <c r="AB68" s="179">
        <v>3.9603960396039611E-2</v>
      </c>
      <c r="AC68" s="179">
        <v>3.4203420342034191E-2</v>
      </c>
      <c r="AD68" s="179">
        <v>3.6003600360036137E-3</v>
      </c>
      <c r="AE68" s="179">
        <v>1.2601260126012592E-2</v>
      </c>
      <c r="AF68" s="179">
        <v>1.260126012601262E-2</v>
      </c>
      <c r="AG68" s="179">
        <v>8.5778577857785754E-3</v>
      </c>
      <c r="AH68" s="267">
        <v>9.9999999999999811E-3</v>
      </c>
      <c r="AI68" s="129"/>
      <c r="AJ68" s="145" t="s">
        <v>11</v>
      </c>
      <c r="AK68" s="133">
        <v>555.5</v>
      </c>
      <c r="AL68" s="179">
        <v>7.5607560756075609E-2</v>
      </c>
      <c r="AM68" s="179">
        <v>2.3809523809523715E-2</v>
      </c>
      <c r="AN68" s="179">
        <v>2.3255813953488459E-2</v>
      </c>
      <c r="AO68" s="179">
        <v>9.0909090909090898E-2</v>
      </c>
      <c r="AP68" s="179">
        <v>0.16666666666666663</v>
      </c>
      <c r="AQ68" s="179">
        <v>0.17857142857142855</v>
      </c>
      <c r="AR68" s="179">
        <v>0.33333333333333343</v>
      </c>
      <c r="AS68" s="179">
        <v>0.21590909090909083</v>
      </c>
      <c r="AT68" s="179">
        <v>1.86915887850468E-2</v>
      </c>
      <c r="AU68" s="179">
        <v>6.422018348623848E-2</v>
      </c>
      <c r="AV68" s="179">
        <v>6.0344827586206989E-2</v>
      </c>
      <c r="AW68" s="179">
        <f t="shared" ref="AW68:AX117" si="4">AG68/P68</f>
        <v>3.7295033851211197E-2</v>
      </c>
      <c r="AX68" s="179">
        <f t="shared" si="4"/>
        <v>4.1666666666666588E-2</v>
      </c>
    </row>
    <row r="69" spans="3:50" ht="15.75">
      <c r="C69" s="145" t="s">
        <v>12</v>
      </c>
      <c r="D69" s="133">
        <v>687.83</v>
      </c>
      <c r="E69" s="139">
        <v>0.26605411220795833</v>
      </c>
      <c r="F69" s="179">
        <v>0.26605411220795833</v>
      </c>
      <c r="G69" s="179">
        <v>0.27041565503103965</v>
      </c>
      <c r="H69" s="179">
        <v>0.28059258828489597</v>
      </c>
      <c r="I69" s="179">
        <v>0.2835002835002835</v>
      </c>
      <c r="J69" s="179">
        <v>0.28495413110797724</v>
      </c>
      <c r="K69" s="179">
        <v>0.2893156739310585</v>
      </c>
      <c r="L69" s="179">
        <v>0.31548493086954621</v>
      </c>
      <c r="M69" s="179">
        <v>0.35</v>
      </c>
      <c r="N69" s="179">
        <v>0.36327326519634207</v>
      </c>
      <c r="O69" s="179">
        <v>0.37654653039268421</v>
      </c>
      <c r="P69" s="179">
        <v>0.4</v>
      </c>
      <c r="Q69" s="267">
        <v>0.41</v>
      </c>
      <c r="R69" s="167"/>
      <c r="S69" s="129"/>
      <c r="T69" s="145" t="s">
        <v>12</v>
      </c>
      <c r="U69" s="133">
        <v>687.83</v>
      </c>
      <c r="V69" s="179">
        <v>0.26605411220795833</v>
      </c>
      <c r="W69" s="179">
        <v>0</v>
      </c>
      <c r="X69" s="179">
        <v>4.3615428230813214E-3</v>
      </c>
      <c r="Y69" s="179">
        <v>1.0176933253856324E-2</v>
      </c>
      <c r="Z69" s="179">
        <v>2.9076952153875291E-3</v>
      </c>
      <c r="AA69" s="179">
        <v>1.4538476076937368E-3</v>
      </c>
      <c r="AB69" s="179">
        <v>4.3615428230812658E-3</v>
      </c>
      <c r="AC69" s="179">
        <v>2.6169256938487706E-2</v>
      </c>
      <c r="AD69" s="179">
        <v>3.4515069130453768E-2</v>
      </c>
      <c r="AE69" s="179">
        <v>1.3273265196342088E-2</v>
      </c>
      <c r="AF69" s="179">
        <v>1.3273265196342143E-2</v>
      </c>
      <c r="AG69" s="179">
        <v>2.3453469607315813E-2</v>
      </c>
      <c r="AH69" s="267">
        <v>9.9999999999999534E-3</v>
      </c>
      <c r="AI69" s="129"/>
      <c r="AJ69" s="145" t="s">
        <v>12</v>
      </c>
      <c r="AK69" s="133">
        <v>687.83</v>
      </c>
      <c r="AL69" s="179">
        <v>0.26605411220795833</v>
      </c>
      <c r="AM69" s="179">
        <v>0</v>
      </c>
      <c r="AN69" s="179">
        <v>1.6393442622950959E-2</v>
      </c>
      <c r="AO69" s="179">
        <v>3.7634408602150511E-2</v>
      </c>
      <c r="AP69" s="179">
        <v>1.0362694300518156E-2</v>
      </c>
      <c r="AQ69" s="179">
        <v>5.1282051282050406E-3</v>
      </c>
      <c r="AR69" s="179">
        <v>1.5306122448979527E-2</v>
      </c>
      <c r="AS69" s="179">
        <v>9.0452261306532666E-2</v>
      </c>
      <c r="AT69" s="179">
        <v>0.35023041474654387</v>
      </c>
      <c r="AU69" s="179">
        <v>-5.8020477815699717E-2</v>
      </c>
      <c r="AV69" s="179">
        <v>-6.1594202898550651E-2</v>
      </c>
      <c r="AW69" s="179">
        <f t="shared" si="4"/>
        <v>5.8633674018289533E-2</v>
      </c>
      <c r="AX69" s="179">
        <f t="shared" si="4"/>
        <v>2.4390243902438911E-2</v>
      </c>
    </row>
    <row r="70" spans="3:50" ht="15.75">
      <c r="C70" s="145" t="s">
        <v>13</v>
      </c>
      <c r="D70" s="133">
        <v>1434.5</v>
      </c>
      <c r="E70" s="139">
        <v>0.19937260369466714</v>
      </c>
      <c r="F70" s="179">
        <v>0.2265597769257581</v>
      </c>
      <c r="G70" s="179">
        <v>0.26490066225165565</v>
      </c>
      <c r="H70" s="179">
        <v>0.28999651446497038</v>
      </c>
      <c r="I70" s="179">
        <v>0.31090972464273264</v>
      </c>
      <c r="J70" s="179">
        <v>0.33042872080864411</v>
      </c>
      <c r="K70" s="179">
        <v>0.37434646218194495</v>
      </c>
      <c r="L70" s="179">
        <v>0.40223074241896128</v>
      </c>
      <c r="M70" s="179">
        <v>0.4538166608574416</v>
      </c>
      <c r="N70" s="179">
        <v>0.4688044614848379</v>
      </c>
      <c r="O70" s="179">
        <v>0.48379226211223425</v>
      </c>
      <c r="P70" s="179">
        <v>0.49</v>
      </c>
      <c r="Q70" s="267">
        <v>0.51</v>
      </c>
      <c r="R70" s="167"/>
      <c r="S70" s="129"/>
      <c r="T70" s="145" t="s">
        <v>13</v>
      </c>
      <c r="U70" s="133">
        <v>1434.5</v>
      </c>
      <c r="V70" s="179">
        <v>0.19937260369466714</v>
      </c>
      <c r="W70" s="179">
        <v>2.7187173231090961E-2</v>
      </c>
      <c r="X70" s="179">
        <v>3.834088532589755E-2</v>
      </c>
      <c r="Y70" s="179">
        <v>2.5095852213314729E-2</v>
      </c>
      <c r="Z70" s="179">
        <v>2.0913210177762265E-2</v>
      </c>
      <c r="AA70" s="179">
        <v>1.9518996165911462E-2</v>
      </c>
      <c r="AB70" s="179">
        <v>4.3917741373300845E-2</v>
      </c>
      <c r="AC70" s="179">
        <v>2.7884280237016335E-2</v>
      </c>
      <c r="AD70" s="179">
        <v>5.1585918438480316E-2</v>
      </c>
      <c r="AE70" s="179">
        <v>1.4987800627396297E-2</v>
      </c>
      <c r="AF70" s="179">
        <v>1.4987800627396353E-2</v>
      </c>
      <c r="AG70" s="179">
        <v>6.2077378877657408E-3</v>
      </c>
      <c r="AH70" s="267">
        <v>2.0000000000000018E-2</v>
      </c>
      <c r="AI70" s="129"/>
      <c r="AJ70" s="145" t="s">
        <v>13</v>
      </c>
      <c r="AK70" s="133">
        <v>1434.5</v>
      </c>
      <c r="AL70" s="179">
        <v>0.19937260369466714</v>
      </c>
      <c r="AM70" s="179">
        <v>0.1363636363636363</v>
      </c>
      <c r="AN70" s="179">
        <v>0.16923076923076935</v>
      </c>
      <c r="AO70" s="179">
        <v>9.4736842105263092E-2</v>
      </c>
      <c r="AP70" s="179">
        <v>7.211538461538454E-2</v>
      </c>
      <c r="AQ70" s="179">
        <v>6.2780269058295951E-2</v>
      </c>
      <c r="AR70" s="179">
        <v>0.13291139240506342</v>
      </c>
      <c r="AS70" s="179">
        <v>7.4487895716945862E-2</v>
      </c>
      <c r="AT70" s="179">
        <v>0.12824956672443677</v>
      </c>
      <c r="AU70" s="179">
        <v>3.3026113671274948E-2</v>
      </c>
      <c r="AV70" s="179">
        <v>3.1970260223048427E-2</v>
      </c>
      <c r="AW70" s="179">
        <f t="shared" si="4"/>
        <v>1.2668852832174981E-2</v>
      </c>
      <c r="AX70" s="179">
        <f t="shared" si="4"/>
        <v>3.9215686274509838E-2</v>
      </c>
    </row>
    <row r="71" spans="3:50" ht="15.75">
      <c r="C71" s="145" t="s">
        <v>14</v>
      </c>
      <c r="D71" s="133">
        <v>1737.63</v>
      </c>
      <c r="E71" s="139">
        <v>0.25839793281653745</v>
      </c>
      <c r="F71" s="179">
        <v>0.26242640838383313</v>
      </c>
      <c r="G71" s="179">
        <v>0.26703038046074251</v>
      </c>
      <c r="H71" s="179">
        <v>0.2710588560280382</v>
      </c>
      <c r="I71" s="179">
        <v>0.2739363385761065</v>
      </c>
      <c r="J71" s="179">
        <v>0.28141779320108423</v>
      </c>
      <c r="K71" s="179">
        <v>0.28602176527799356</v>
      </c>
      <c r="L71" s="179">
        <v>0.29465421292219862</v>
      </c>
      <c r="M71" s="179">
        <v>0.33551446510476912</v>
      </c>
      <c r="N71" s="179">
        <v>0.35162836737395187</v>
      </c>
      <c r="O71" s="179">
        <v>0.36774226964313461</v>
      </c>
      <c r="P71" s="179">
        <v>0.38</v>
      </c>
      <c r="Q71" s="267">
        <v>0.4</v>
      </c>
      <c r="R71" s="167"/>
      <c r="S71" s="129"/>
      <c r="T71" s="145" t="s">
        <v>14</v>
      </c>
      <c r="U71" s="133">
        <v>1737.63</v>
      </c>
      <c r="V71" s="179">
        <v>0.25839793281653745</v>
      </c>
      <c r="W71" s="179">
        <v>4.0284755672956862E-3</v>
      </c>
      <c r="X71" s="179">
        <v>4.6039720769093795E-3</v>
      </c>
      <c r="Y71" s="179">
        <v>4.0284755672956862E-3</v>
      </c>
      <c r="Z71" s="179">
        <v>2.8774825480682997E-3</v>
      </c>
      <c r="AA71" s="179">
        <v>7.4814546249777347E-3</v>
      </c>
      <c r="AB71" s="179">
        <v>4.603972076909324E-3</v>
      </c>
      <c r="AC71" s="179">
        <v>8.6324476442050657E-3</v>
      </c>
      <c r="AD71" s="179">
        <v>4.08602521825705E-2</v>
      </c>
      <c r="AE71" s="179">
        <v>1.6113902269182745E-2</v>
      </c>
      <c r="AF71" s="179">
        <v>1.6113902269182745E-2</v>
      </c>
      <c r="AG71" s="179">
        <v>1.2257730356865393E-2</v>
      </c>
      <c r="AH71" s="267">
        <v>2.0000000000000018E-2</v>
      </c>
      <c r="AI71" s="129"/>
      <c r="AJ71" s="145" t="s">
        <v>14</v>
      </c>
      <c r="AK71" s="133">
        <v>1737.63</v>
      </c>
      <c r="AL71" s="179">
        <v>0.25839793281653745</v>
      </c>
      <c r="AM71" s="179">
        <v>1.5590200445434308E-2</v>
      </c>
      <c r="AN71" s="179">
        <v>1.7543859649122907E-2</v>
      </c>
      <c r="AO71" s="179">
        <v>1.508620689655173E-2</v>
      </c>
      <c r="AP71" s="179">
        <v>1.0615711252653757E-2</v>
      </c>
      <c r="AQ71" s="179">
        <v>2.7310924369748031E-2</v>
      </c>
      <c r="AR71" s="179">
        <v>1.6359918200408892E-2</v>
      </c>
      <c r="AS71" s="179">
        <v>3.0181086519114789E-2</v>
      </c>
      <c r="AT71" s="179">
        <v>0.13867187499999997</v>
      </c>
      <c r="AU71" s="179">
        <v>4.8027444253859373E-2</v>
      </c>
      <c r="AV71" s="179">
        <v>4.582651391162032E-2</v>
      </c>
      <c r="AW71" s="179">
        <f t="shared" si="4"/>
        <v>3.2257185149645769E-2</v>
      </c>
      <c r="AX71" s="179">
        <f t="shared" si="4"/>
        <v>5.0000000000000044E-2</v>
      </c>
    </row>
    <row r="72" spans="3:50" ht="15.75">
      <c r="C72" s="145" t="s">
        <v>15</v>
      </c>
      <c r="D72" s="133">
        <v>1401.21</v>
      </c>
      <c r="E72" s="139">
        <v>8.8494943655840305E-2</v>
      </c>
      <c r="F72" s="179">
        <v>9.4917963759893226E-2</v>
      </c>
      <c r="G72" s="179">
        <v>0.10705033506754875</v>
      </c>
      <c r="H72" s="179">
        <v>0.1313150776828598</v>
      </c>
      <c r="I72" s="179">
        <v>0.14987046909456825</v>
      </c>
      <c r="J72" s="179">
        <v>0.1848402452166342</v>
      </c>
      <c r="K72" s="179">
        <v>0.21481433903554784</v>
      </c>
      <c r="L72" s="179">
        <v>0.25906181086346802</v>
      </c>
      <c r="M72" s="179">
        <v>0.29046324248328231</v>
      </c>
      <c r="N72" s="179">
        <v>0.34077689996503024</v>
      </c>
      <c r="O72" s="179">
        <v>0.39109055744677812</v>
      </c>
      <c r="P72" s="179">
        <v>0.41</v>
      </c>
      <c r="Q72" s="267">
        <v>0.42</v>
      </c>
      <c r="R72" s="167"/>
      <c r="S72" s="129"/>
      <c r="T72" s="145" t="s">
        <v>15</v>
      </c>
      <c r="U72" s="133">
        <v>1401.21</v>
      </c>
      <c r="V72" s="179">
        <v>8.8494943655840305E-2</v>
      </c>
      <c r="W72" s="179">
        <v>6.4230201040529206E-3</v>
      </c>
      <c r="X72" s="179">
        <v>1.2132371307655529E-2</v>
      </c>
      <c r="Y72" s="179">
        <v>2.4264742615311044E-2</v>
      </c>
      <c r="Z72" s="179">
        <v>1.855539141170845E-2</v>
      </c>
      <c r="AA72" s="179">
        <v>3.4969776122065949E-2</v>
      </c>
      <c r="AB72" s="179">
        <v>2.9974093818913639E-2</v>
      </c>
      <c r="AC72" s="179">
        <v>4.4247471827920187E-2</v>
      </c>
      <c r="AD72" s="179">
        <v>3.1401431619814291E-2</v>
      </c>
      <c r="AE72" s="179">
        <v>5.0313657481747931E-2</v>
      </c>
      <c r="AF72" s="179">
        <v>5.0313657481747875E-2</v>
      </c>
      <c r="AG72" s="179">
        <v>1.8909442553221856E-2</v>
      </c>
      <c r="AH72" s="267">
        <v>1.0000000000000009E-2</v>
      </c>
      <c r="AI72" s="129"/>
      <c r="AJ72" s="145" t="s">
        <v>15</v>
      </c>
      <c r="AK72" s="133">
        <v>1401.21</v>
      </c>
      <c r="AL72" s="179">
        <v>8.8494943655840305E-2</v>
      </c>
      <c r="AM72" s="179">
        <v>7.2580645161290272E-2</v>
      </c>
      <c r="AN72" s="179">
        <v>0.1278195488721805</v>
      </c>
      <c r="AO72" s="179">
        <v>0.2266666666666666</v>
      </c>
      <c r="AP72" s="179">
        <v>0.14130434782608695</v>
      </c>
      <c r="AQ72" s="179">
        <v>0.2333333333333335</v>
      </c>
      <c r="AR72" s="179">
        <v>0.16216216216216209</v>
      </c>
      <c r="AS72" s="179">
        <v>0.20598006644518288</v>
      </c>
      <c r="AT72" s="179">
        <v>0.12121212121212116</v>
      </c>
      <c r="AU72" s="179">
        <v>0.17321867321867326</v>
      </c>
      <c r="AV72" s="179">
        <v>0.1476439790575915</v>
      </c>
      <c r="AW72" s="179">
        <f t="shared" si="4"/>
        <v>4.6120591593224042E-2</v>
      </c>
      <c r="AX72" s="179">
        <f t="shared" si="4"/>
        <v>2.3809523809523832E-2</v>
      </c>
    </row>
    <row r="73" spans="3:50" ht="15.75">
      <c r="C73" s="145" t="s">
        <v>16</v>
      </c>
      <c r="D73" s="133">
        <v>501.47</v>
      </c>
      <c r="E73" s="139">
        <v>0.23331405667338026</v>
      </c>
      <c r="F73" s="179">
        <v>0.2392964683829541</v>
      </c>
      <c r="G73" s="179">
        <v>0.25923784074820028</v>
      </c>
      <c r="H73" s="179">
        <v>0.27519093864039723</v>
      </c>
      <c r="I73" s="179">
        <v>0.28316748758649568</v>
      </c>
      <c r="J73" s="179">
        <v>0.29313817376911877</v>
      </c>
      <c r="K73" s="179">
        <v>0.29912058547869264</v>
      </c>
      <c r="L73" s="179">
        <v>0.31108540889784031</v>
      </c>
      <c r="M73" s="179">
        <v>0.33302091849961113</v>
      </c>
      <c r="N73" s="179">
        <v>0.37489780046662813</v>
      </c>
      <c r="O73" s="179">
        <v>0.41677468243364507</v>
      </c>
      <c r="P73" s="179">
        <v>0.43</v>
      </c>
      <c r="Q73" s="267">
        <v>0.44</v>
      </c>
      <c r="R73" s="167"/>
      <c r="S73" s="129"/>
      <c r="T73" s="145" t="s">
        <v>16</v>
      </c>
      <c r="U73" s="133">
        <v>501.47</v>
      </c>
      <c r="V73" s="179">
        <v>0.23331405667338026</v>
      </c>
      <c r="W73" s="179">
        <v>5.9824117095738372E-3</v>
      </c>
      <c r="X73" s="179">
        <v>1.9941372365246179E-2</v>
      </c>
      <c r="Y73" s="179">
        <v>1.5953097892196955E-2</v>
      </c>
      <c r="Z73" s="179">
        <v>7.9765489460984496E-3</v>
      </c>
      <c r="AA73" s="179">
        <v>9.9706861826230897E-3</v>
      </c>
      <c r="AB73" s="179">
        <v>5.9824117095738649E-3</v>
      </c>
      <c r="AC73" s="179">
        <v>1.1964823419147674E-2</v>
      </c>
      <c r="AD73" s="179">
        <v>2.193550960177082E-2</v>
      </c>
      <c r="AE73" s="179">
        <v>4.1876881967016999E-2</v>
      </c>
      <c r="AF73" s="179">
        <v>4.1876881967016943E-2</v>
      </c>
      <c r="AG73" s="179">
        <v>1.3225317566354922E-2</v>
      </c>
      <c r="AH73" s="267">
        <v>1.0000000000000009E-2</v>
      </c>
      <c r="AI73" s="129"/>
      <c r="AJ73" s="145" t="s">
        <v>16</v>
      </c>
      <c r="AK73" s="133">
        <v>501.47</v>
      </c>
      <c r="AL73" s="179">
        <v>0.23331405667338026</v>
      </c>
      <c r="AM73" s="179">
        <v>2.5641025641025574E-2</v>
      </c>
      <c r="AN73" s="179">
        <v>8.3333333333333356E-2</v>
      </c>
      <c r="AO73" s="179">
        <v>6.1538461538461597E-2</v>
      </c>
      <c r="AP73" s="179">
        <v>2.8985507246376736E-2</v>
      </c>
      <c r="AQ73" s="179">
        <v>3.5211267605633811E-2</v>
      </c>
      <c r="AR73" s="179">
        <v>2.0408163265306166E-2</v>
      </c>
      <c r="AS73" s="179">
        <v>3.9999999999999897E-2</v>
      </c>
      <c r="AT73" s="179">
        <v>7.0512820512820609E-2</v>
      </c>
      <c r="AU73" s="179">
        <v>0.12574850299401208</v>
      </c>
      <c r="AV73" s="179">
        <v>0.11170212765957439</v>
      </c>
      <c r="AW73" s="179">
        <f t="shared" si="4"/>
        <v>3.0756552479895168E-2</v>
      </c>
      <c r="AX73" s="179">
        <f t="shared" si="4"/>
        <v>2.2727272727272749E-2</v>
      </c>
    </row>
    <row r="74" spans="3:50" ht="15.75">
      <c r="C74" s="145" t="s">
        <v>17</v>
      </c>
      <c r="D74" s="133">
        <v>463.5</v>
      </c>
      <c r="E74" s="139">
        <v>0.27615965480043148</v>
      </c>
      <c r="F74" s="179">
        <v>0.29557713052858686</v>
      </c>
      <c r="G74" s="179">
        <v>0.31499460625674219</v>
      </c>
      <c r="H74" s="179">
        <v>0.32578209277238401</v>
      </c>
      <c r="I74" s="179">
        <v>0.35598705501618122</v>
      </c>
      <c r="J74" s="179">
        <v>0.36893203883495146</v>
      </c>
      <c r="K74" s="179">
        <v>0.39482200647249188</v>
      </c>
      <c r="L74" s="179">
        <v>0.42718446601941745</v>
      </c>
      <c r="M74" s="179">
        <v>0.43797195253505933</v>
      </c>
      <c r="N74" s="179">
        <v>0.46494066882416396</v>
      </c>
      <c r="O74" s="179">
        <v>0.49190938511326859</v>
      </c>
      <c r="P74" s="179">
        <v>0.51</v>
      </c>
      <c r="Q74" s="267">
        <v>0.53</v>
      </c>
      <c r="R74" s="167"/>
      <c r="S74" s="129"/>
      <c r="T74" s="145" t="s">
        <v>17</v>
      </c>
      <c r="U74" s="133">
        <v>463.5</v>
      </c>
      <c r="V74" s="179">
        <v>0.27615965480043148</v>
      </c>
      <c r="W74" s="179">
        <v>1.9417475728155387E-2</v>
      </c>
      <c r="X74" s="179">
        <v>1.9417475728155331E-2</v>
      </c>
      <c r="Y74" s="179">
        <v>1.078748651564182E-2</v>
      </c>
      <c r="Z74" s="179">
        <v>3.0204962243797207E-2</v>
      </c>
      <c r="AA74" s="179">
        <v>1.2944983818770239E-2</v>
      </c>
      <c r="AB74" s="179">
        <v>2.5889967637540423E-2</v>
      </c>
      <c r="AC74" s="179">
        <v>3.236245954692557E-2</v>
      </c>
      <c r="AD74" s="179">
        <v>1.0787486515641875E-2</v>
      </c>
      <c r="AE74" s="179">
        <v>2.6968716289104633E-2</v>
      </c>
      <c r="AF74" s="179">
        <v>2.6968716289104633E-2</v>
      </c>
      <c r="AG74" s="179">
        <v>1.8090614886731415E-2</v>
      </c>
      <c r="AH74" s="267">
        <v>2.0000000000000018E-2</v>
      </c>
      <c r="AI74" s="129"/>
      <c r="AJ74" s="145" t="s">
        <v>17</v>
      </c>
      <c r="AK74" s="133">
        <v>463.5</v>
      </c>
      <c r="AL74" s="179">
        <v>0.27615965480043148</v>
      </c>
      <c r="AM74" s="179">
        <v>7.031250000000018E-2</v>
      </c>
      <c r="AN74" s="179">
        <v>6.5693430656934268E-2</v>
      </c>
      <c r="AO74" s="179">
        <v>3.4246575342465641E-2</v>
      </c>
      <c r="AP74" s="179">
        <v>9.2715231788079513E-2</v>
      </c>
      <c r="AQ74" s="179">
        <v>3.6363636363636404E-2</v>
      </c>
      <c r="AR74" s="179">
        <v>7.0175438596491141E-2</v>
      </c>
      <c r="AS74" s="179">
        <v>8.196721311475412E-2</v>
      </c>
      <c r="AT74" s="179">
        <v>2.5252525252525301E-2</v>
      </c>
      <c r="AU74" s="179">
        <v>6.1576354679802943E-2</v>
      </c>
      <c r="AV74" s="179">
        <v>5.8004640371229689E-2</v>
      </c>
      <c r="AW74" s="179">
        <f t="shared" si="4"/>
        <v>3.5471793895551794E-2</v>
      </c>
      <c r="AX74" s="179">
        <f t="shared" si="4"/>
        <v>3.7735849056603807E-2</v>
      </c>
    </row>
    <row r="75" spans="3:50" ht="15.75">
      <c r="C75" s="145" t="s">
        <v>18</v>
      </c>
      <c r="D75" s="133">
        <v>0</v>
      </c>
      <c r="E75" s="139"/>
      <c r="F75" s="179"/>
      <c r="G75" s="179"/>
      <c r="H75" s="179"/>
      <c r="I75" s="179"/>
      <c r="J75" s="179"/>
      <c r="K75" s="179"/>
      <c r="L75" s="179"/>
      <c r="M75" s="179"/>
      <c r="N75" s="179"/>
      <c r="O75" s="179"/>
      <c r="P75" s="179"/>
      <c r="Q75" s="267"/>
      <c r="R75" s="167"/>
      <c r="S75" s="129"/>
      <c r="T75" s="145" t="s">
        <v>18</v>
      </c>
      <c r="U75" s="133">
        <v>0</v>
      </c>
      <c r="V75" s="179"/>
      <c r="W75" s="179"/>
      <c r="X75" s="179"/>
      <c r="Y75" s="179"/>
      <c r="Z75" s="179"/>
      <c r="AA75" s="179"/>
      <c r="AB75" s="179"/>
      <c r="AC75" s="179"/>
      <c r="AD75" s="179"/>
      <c r="AE75" s="179"/>
      <c r="AF75" s="179"/>
      <c r="AG75" s="179"/>
      <c r="AH75" s="267"/>
      <c r="AI75" s="129"/>
      <c r="AJ75" s="145" t="s">
        <v>18</v>
      </c>
      <c r="AK75" s="133">
        <v>0</v>
      </c>
      <c r="AL75" s="179"/>
      <c r="AM75" s="179"/>
      <c r="AN75" s="179"/>
      <c r="AO75" s="179"/>
      <c r="AP75" s="179"/>
      <c r="AQ75" s="179"/>
      <c r="AR75" s="179"/>
      <c r="AS75" s="179"/>
      <c r="AT75" s="179"/>
      <c r="AU75" s="179"/>
      <c r="AV75" s="179"/>
      <c r="AW75" s="179"/>
      <c r="AX75" s="179"/>
    </row>
    <row r="76" spans="3:50" ht="15.75">
      <c r="C76" s="145" t="s">
        <v>19</v>
      </c>
      <c r="D76" s="133">
        <v>1679.1299999999999</v>
      </c>
      <c r="E76" s="139">
        <v>0.15662873035440975</v>
      </c>
      <c r="F76" s="179">
        <v>0.16139310238039939</v>
      </c>
      <c r="G76" s="179">
        <v>0.16853966041938387</v>
      </c>
      <c r="H76" s="179">
        <v>0.18164168349085541</v>
      </c>
      <c r="I76" s="179">
        <v>0.19414816005907823</v>
      </c>
      <c r="J76" s="179">
        <v>0.20963236914354458</v>
      </c>
      <c r="K76" s="179">
        <v>0.22452103172476223</v>
      </c>
      <c r="L76" s="179">
        <v>0.24834289185471048</v>
      </c>
      <c r="M76" s="179">
        <v>0.28228904253988674</v>
      </c>
      <c r="N76" s="179">
        <v>0.32338175126404745</v>
      </c>
      <c r="O76" s="179">
        <v>0.36447445998820821</v>
      </c>
      <c r="P76" s="179">
        <v>0.38</v>
      </c>
      <c r="Q76" s="267">
        <v>0.4</v>
      </c>
      <c r="R76" s="167"/>
      <c r="S76" s="129"/>
      <c r="T76" s="145" t="s">
        <v>19</v>
      </c>
      <c r="U76" s="133">
        <v>1679.1299999999999</v>
      </c>
      <c r="V76" s="179">
        <v>0.15662873035440975</v>
      </c>
      <c r="W76" s="179">
        <v>4.7643720259896438E-3</v>
      </c>
      <c r="X76" s="179">
        <v>7.1465580389844796E-3</v>
      </c>
      <c r="Y76" s="179">
        <v>1.3102023071471541E-2</v>
      </c>
      <c r="Z76" s="179">
        <v>1.2506476568222819E-2</v>
      </c>
      <c r="AA76" s="179">
        <v>1.5484209084466349E-2</v>
      </c>
      <c r="AB76" s="179">
        <v>1.4888662581217654E-2</v>
      </c>
      <c r="AC76" s="179">
        <v>2.3821860129948247E-2</v>
      </c>
      <c r="AD76" s="179">
        <v>3.3946150685176257E-2</v>
      </c>
      <c r="AE76" s="179">
        <v>4.1092708724160709E-2</v>
      </c>
      <c r="AF76" s="179">
        <v>4.1092708724160765E-2</v>
      </c>
      <c r="AG76" s="179">
        <v>1.5525540011791794E-2</v>
      </c>
      <c r="AH76" s="267">
        <v>2.0000000000000018E-2</v>
      </c>
      <c r="AI76" s="129"/>
      <c r="AJ76" s="145" t="s">
        <v>19</v>
      </c>
      <c r="AK76" s="133">
        <v>1679.1299999999999</v>
      </c>
      <c r="AL76" s="179">
        <v>0.15662873035440975</v>
      </c>
      <c r="AM76" s="179">
        <v>3.0418250950570304E-2</v>
      </c>
      <c r="AN76" s="179">
        <v>4.4280442804428076E-2</v>
      </c>
      <c r="AO76" s="179">
        <v>7.7738515901060096E-2</v>
      </c>
      <c r="AP76" s="179">
        <v>6.8852459016393378E-2</v>
      </c>
      <c r="AQ76" s="179">
        <v>7.9754601226993807E-2</v>
      </c>
      <c r="AR76" s="179">
        <v>7.1022727272727265E-2</v>
      </c>
      <c r="AS76" s="179">
        <v>0.10610079575596816</v>
      </c>
      <c r="AT76" s="179">
        <v>0.1366906474820144</v>
      </c>
      <c r="AU76" s="179">
        <v>0.1455696202531645</v>
      </c>
      <c r="AV76" s="179">
        <v>0.12707182320442001</v>
      </c>
      <c r="AW76" s="179">
        <f t="shared" si="4"/>
        <v>4.0856684241557355E-2</v>
      </c>
      <c r="AX76" s="179">
        <f t="shared" si="4"/>
        <v>5.0000000000000044E-2</v>
      </c>
    </row>
    <row r="77" spans="3:50" ht="15.75">
      <c r="C77" s="145" t="s">
        <v>20</v>
      </c>
      <c r="D77" s="133">
        <v>2601.9299999999998</v>
      </c>
      <c r="E77" s="139">
        <v>0.13374687251386472</v>
      </c>
      <c r="F77" s="179">
        <v>0.13912749382189377</v>
      </c>
      <c r="G77" s="179">
        <v>0.15450069755911958</v>
      </c>
      <c r="H77" s="179">
        <v>0.17679184297809705</v>
      </c>
      <c r="I77" s="179">
        <v>0.19792999811678255</v>
      </c>
      <c r="J77" s="179">
        <v>0.20984423101313257</v>
      </c>
      <c r="K77" s="179">
        <v>0.23828465792700035</v>
      </c>
      <c r="L77" s="179">
        <v>0.26634075474743751</v>
      </c>
      <c r="M77" s="179">
        <v>0.29900881268904239</v>
      </c>
      <c r="N77" s="179">
        <v>0.32552758913575697</v>
      </c>
      <c r="O77" s="179">
        <v>0.35204636558247149</v>
      </c>
      <c r="P77" s="179">
        <v>0.37</v>
      </c>
      <c r="Q77" s="267">
        <v>0.38</v>
      </c>
      <c r="R77" s="167"/>
      <c r="S77" s="129"/>
      <c r="T77" s="145" t="s">
        <v>20</v>
      </c>
      <c r="U77" s="133">
        <v>2601.9299999999998</v>
      </c>
      <c r="V77" s="179">
        <v>0.13374687251386472</v>
      </c>
      <c r="W77" s="179">
        <v>5.3806213080290488E-3</v>
      </c>
      <c r="X77" s="179">
        <v>1.537320373722581E-2</v>
      </c>
      <c r="Y77" s="179">
        <v>2.2291145418977476E-2</v>
      </c>
      <c r="Z77" s="179">
        <v>2.1138155138685499E-2</v>
      </c>
      <c r="AA77" s="179">
        <v>1.1914232896350019E-2</v>
      </c>
      <c r="AB77" s="179">
        <v>2.8440426913867778E-2</v>
      </c>
      <c r="AC77" s="179">
        <v>2.8056096820437165E-2</v>
      </c>
      <c r="AD77" s="179">
        <v>3.2668057941604878E-2</v>
      </c>
      <c r="AE77" s="179">
        <v>2.6518776446714576E-2</v>
      </c>
      <c r="AF77" s="179">
        <v>2.651877644671452E-2</v>
      </c>
      <c r="AG77" s="179">
        <v>1.7953634417528508E-2</v>
      </c>
      <c r="AH77" s="267">
        <v>1.0000000000000009E-2</v>
      </c>
      <c r="AI77" s="129"/>
      <c r="AJ77" s="145" t="s">
        <v>20</v>
      </c>
      <c r="AK77" s="133">
        <v>2601.9299999999998</v>
      </c>
      <c r="AL77" s="179">
        <v>0.13374687251386472</v>
      </c>
      <c r="AM77" s="179">
        <v>4.0229885057471326E-2</v>
      </c>
      <c r="AN77" s="179">
        <v>0.11049723756906063</v>
      </c>
      <c r="AO77" s="179">
        <v>0.14427860696517428</v>
      </c>
      <c r="AP77" s="179">
        <v>0.11956521739130424</v>
      </c>
      <c r="AQ77" s="179">
        <v>6.019417475728156E-2</v>
      </c>
      <c r="AR77" s="179">
        <v>0.13553113553113549</v>
      </c>
      <c r="AS77" s="179">
        <v>0.11774193548387109</v>
      </c>
      <c r="AT77" s="179">
        <v>0.12265512265512261</v>
      </c>
      <c r="AU77" s="179">
        <v>8.8688946015424236E-2</v>
      </c>
      <c r="AV77" s="179">
        <v>8.1463990554899529E-2</v>
      </c>
      <c r="AW77" s="179">
        <f t="shared" si="4"/>
        <v>4.8523336263590559E-2</v>
      </c>
      <c r="AX77" s="179">
        <f t="shared" si="4"/>
        <v>2.6315789473684233E-2</v>
      </c>
    </row>
    <row r="78" spans="3:50" ht="15.75">
      <c r="C78" s="145" t="s">
        <v>21</v>
      </c>
      <c r="D78" s="133">
        <v>704.5</v>
      </c>
      <c r="E78" s="139">
        <v>0.19162526614620298</v>
      </c>
      <c r="F78" s="179">
        <v>0.20014194464158977</v>
      </c>
      <c r="G78" s="179">
        <v>0.21575585521646559</v>
      </c>
      <c r="H78" s="179">
        <v>0.22995031937544358</v>
      </c>
      <c r="I78" s="179">
        <v>0.24272533711852379</v>
      </c>
      <c r="J78" s="179">
        <v>0.24840312278211499</v>
      </c>
      <c r="K78" s="179">
        <v>0.25124201561391057</v>
      </c>
      <c r="L78" s="179">
        <v>0.28814762242725339</v>
      </c>
      <c r="M78" s="179">
        <v>0.30376153300212916</v>
      </c>
      <c r="N78" s="179">
        <v>0.32931156848828957</v>
      </c>
      <c r="O78" s="179">
        <v>0.35486160397444999</v>
      </c>
      <c r="P78" s="179">
        <v>0.38</v>
      </c>
      <c r="Q78" s="267">
        <v>0.39</v>
      </c>
      <c r="R78" s="167"/>
      <c r="S78" s="129"/>
      <c r="T78" s="145" t="s">
        <v>21</v>
      </c>
      <c r="U78" s="133">
        <v>704.5</v>
      </c>
      <c r="V78" s="179">
        <v>0.19162526614620298</v>
      </c>
      <c r="W78" s="179">
        <v>8.5166784953867869E-3</v>
      </c>
      <c r="X78" s="179">
        <v>1.5613910574875822E-2</v>
      </c>
      <c r="Y78" s="179">
        <v>1.4194464158977987E-2</v>
      </c>
      <c r="Z78" s="179">
        <v>1.2775017743080208E-2</v>
      </c>
      <c r="AA78" s="179">
        <v>5.6777856635912005E-3</v>
      </c>
      <c r="AB78" s="179">
        <v>2.8388928317955864E-3</v>
      </c>
      <c r="AC78" s="179">
        <v>3.6905606813342817E-2</v>
      </c>
      <c r="AD78" s="179">
        <v>1.5613910574875767E-2</v>
      </c>
      <c r="AE78" s="179">
        <v>2.5550035486160416E-2</v>
      </c>
      <c r="AF78" s="179">
        <v>2.5550035486160416E-2</v>
      </c>
      <c r="AG78" s="179">
        <v>2.5138396025550014E-2</v>
      </c>
      <c r="AH78" s="267">
        <v>1.0000000000000009E-2</v>
      </c>
      <c r="AI78" s="129"/>
      <c r="AJ78" s="145" t="s">
        <v>21</v>
      </c>
      <c r="AK78" s="133">
        <v>704.5</v>
      </c>
      <c r="AL78" s="179">
        <v>0.19162526614620298</v>
      </c>
      <c r="AM78" s="179">
        <v>4.4444444444444377E-2</v>
      </c>
      <c r="AN78" s="179">
        <v>7.8014184397163247E-2</v>
      </c>
      <c r="AO78" s="179">
        <v>6.5789473684210467E-2</v>
      </c>
      <c r="AP78" s="179">
        <v>5.5555555555555594E-2</v>
      </c>
      <c r="AQ78" s="179">
        <v>2.3391812865497078E-2</v>
      </c>
      <c r="AR78" s="179">
        <v>1.1428571428571375E-2</v>
      </c>
      <c r="AS78" s="179">
        <v>0.14689265536723173</v>
      </c>
      <c r="AT78" s="179">
        <v>5.4187192118226486E-2</v>
      </c>
      <c r="AU78" s="179">
        <v>8.4112149532710345E-2</v>
      </c>
      <c r="AV78" s="179">
        <v>7.7586206896551782E-2</v>
      </c>
      <c r="AW78" s="179">
        <f t="shared" si="4"/>
        <v>6.61536737514474E-2</v>
      </c>
      <c r="AX78" s="179">
        <f t="shared" si="4"/>
        <v>2.5641025641025664E-2</v>
      </c>
    </row>
    <row r="79" spans="3:50" ht="15.75">
      <c r="C79" s="145" t="s">
        <v>22</v>
      </c>
      <c r="D79" s="133">
        <v>872.29</v>
      </c>
      <c r="E79" s="139">
        <v>2.9806601015717252E-2</v>
      </c>
      <c r="F79" s="179">
        <v>2.9806601015717252E-2</v>
      </c>
      <c r="G79" s="179">
        <v>3.8977862866707173E-2</v>
      </c>
      <c r="H79" s="179">
        <v>4.1270678329454656E-2</v>
      </c>
      <c r="I79" s="179">
        <v>5.9613202031434505E-2</v>
      </c>
      <c r="J79" s="179">
        <v>8.2541356658909312E-2</v>
      </c>
      <c r="K79" s="179">
        <v>0.10661591901775785</v>
      </c>
      <c r="L79" s="179">
        <v>0.14215455869034382</v>
      </c>
      <c r="M79" s="179">
        <v>0.24418484678260671</v>
      </c>
      <c r="N79" s="179">
        <v>0.28258950578362702</v>
      </c>
      <c r="O79" s="179">
        <v>0.32099416478464732</v>
      </c>
      <c r="P79" s="179">
        <v>0.34</v>
      </c>
      <c r="Q79" s="267">
        <v>0.36</v>
      </c>
      <c r="R79" s="167"/>
      <c r="S79" s="129"/>
      <c r="T79" s="145" t="s">
        <v>22</v>
      </c>
      <c r="U79" s="133">
        <v>872.29</v>
      </c>
      <c r="V79" s="179">
        <v>2.9806601015717252E-2</v>
      </c>
      <c r="W79" s="179">
        <v>0</v>
      </c>
      <c r="X79" s="179">
        <v>9.1712618509899209E-3</v>
      </c>
      <c r="Y79" s="179">
        <v>2.2928154627474828E-3</v>
      </c>
      <c r="Z79" s="179">
        <v>1.8342523701979849E-2</v>
      </c>
      <c r="AA79" s="179">
        <v>2.2928154627474807E-2</v>
      </c>
      <c r="AB79" s="179">
        <v>2.4074562358848542E-2</v>
      </c>
      <c r="AC79" s="179">
        <v>3.553863967258597E-2</v>
      </c>
      <c r="AD79" s="179">
        <v>0.10203028809226289</v>
      </c>
      <c r="AE79" s="179">
        <v>3.8404659001020303E-2</v>
      </c>
      <c r="AF79" s="179">
        <v>3.8404659001020303E-2</v>
      </c>
      <c r="AG79" s="179">
        <v>1.9005835215352707E-2</v>
      </c>
      <c r="AH79" s="267">
        <v>1.9999999999999962E-2</v>
      </c>
      <c r="AI79" s="129"/>
      <c r="AJ79" s="145" t="s">
        <v>22</v>
      </c>
      <c r="AK79" s="133">
        <v>872.29</v>
      </c>
      <c r="AL79" s="179">
        <v>2.9806601015717252E-2</v>
      </c>
      <c r="AM79" s="179">
        <v>0</v>
      </c>
      <c r="AN79" s="179">
        <v>0.3076923076923076</v>
      </c>
      <c r="AO79" s="179">
        <v>5.8823529411764761E-2</v>
      </c>
      <c r="AP79" s="179">
        <v>0.44444444444444448</v>
      </c>
      <c r="AQ79" s="179">
        <v>0.38461538461538458</v>
      </c>
      <c r="AR79" s="179">
        <v>0.29166666666666657</v>
      </c>
      <c r="AS79" s="179">
        <v>0.33333333333333348</v>
      </c>
      <c r="AT79" s="179">
        <v>0.71774193548387089</v>
      </c>
      <c r="AU79" s="179">
        <v>0.15727699530516431</v>
      </c>
      <c r="AV79" s="179">
        <v>0.13590263691683568</v>
      </c>
      <c r="AW79" s="179">
        <f t="shared" si="4"/>
        <v>5.5899515339272662E-2</v>
      </c>
      <c r="AX79" s="179">
        <f t="shared" si="4"/>
        <v>5.5555555555555455E-2</v>
      </c>
    </row>
    <row r="80" spans="3:50" ht="15.75">
      <c r="C80" s="145" t="s">
        <v>23</v>
      </c>
      <c r="D80" s="133">
        <v>2592.8199999999997</v>
      </c>
      <c r="E80" s="139">
        <v>0.11107597133622853</v>
      </c>
      <c r="F80" s="179">
        <v>0.11416141498445709</v>
      </c>
      <c r="G80" s="179">
        <v>0.12033230228091422</v>
      </c>
      <c r="H80" s="179">
        <v>0.12650318957737136</v>
      </c>
      <c r="I80" s="179">
        <v>0.12881727231354279</v>
      </c>
      <c r="J80" s="179">
        <v>0.13344543778588566</v>
      </c>
      <c r="K80" s="179">
        <v>0.15195809967525709</v>
      </c>
      <c r="L80" s="179">
        <v>0.18821206254194278</v>
      </c>
      <c r="M80" s="179">
        <v>0.25532046189091417</v>
      </c>
      <c r="N80" s="179">
        <v>0.29523838908987132</v>
      </c>
      <c r="O80" s="179">
        <v>0.33515631628882842</v>
      </c>
      <c r="P80" s="179">
        <v>0.37</v>
      </c>
      <c r="Q80" s="267">
        <v>0.38</v>
      </c>
      <c r="R80" s="167"/>
      <c r="S80" s="129"/>
      <c r="T80" s="145" t="s">
        <v>23</v>
      </c>
      <c r="U80" s="133">
        <v>2592.8199999999997</v>
      </c>
      <c r="V80" s="179">
        <v>0.11107597133622853</v>
      </c>
      <c r="W80" s="179">
        <v>3.0854436482285613E-3</v>
      </c>
      <c r="X80" s="179">
        <v>6.1708872964571365E-3</v>
      </c>
      <c r="Y80" s="179">
        <v>6.1708872964571365E-3</v>
      </c>
      <c r="Z80" s="179">
        <v>2.3140827361714245E-3</v>
      </c>
      <c r="AA80" s="179">
        <v>4.6281654723428767E-3</v>
      </c>
      <c r="AB80" s="179">
        <v>1.8512661889371423E-2</v>
      </c>
      <c r="AC80" s="179">
        <v>3.6253962866685696E-2</v>
      </c>
      <c r="AD80" s="179">
        <v>6.7108399348971393E-2</v>
      </c>
      <c r="AE80" s="179">
        <v>3.9917927198957148E-2</v>
      </c>
      <c r="AF80" s="179">
        <v>3.9917927198957093E-2</v>
      </c>
      <c r="AG80" s="179">
        <v>3.484368371117158E-2</v>
      </c>
      <c r="AH80" s="267">
        <v>1.0000000000000009E-2</v>
      </c>
      <c r="AI80" s="129"/>
      <c r="AJ80" s="145" t="s">
        <v>23</v>
      </c>
      <c r="AK80" s="133">
        <v>2592.8199999999997</v>
      </c>
      <c r="AL80" s="179">
        <v>0.11107597133622853</v>
      </c>
      <c r="AM80" s="179">
        <v>2.7777777777777696E-2</v>
      </c>
      <c r="AN80" s="179">
        <v>5.4054054054054022E-2</v>
      </c>
      <c r="AO80" s="179">
        <v>5.1282051282051253E-2</v>
      </c>
      <c r="AP80" s="179">
        <v>1.8292682926829246E-2</v>
      </c>
      <c r="AQ80" s="179">
        <v>3.5928143712575022E-2</v>
      </c>
      <c r="AR80" s="179">
        <v>0.13872832369942198</v>
      </c>
      <c r="AS80" s="179">
        <v>0.23857868020304565</v>
      </c>
      <c r="AT80" s="179">
        <v>0.35655737704918028</v>
      </c>
      <c r="AU80" s="179">
        <v>0.15634441087613302</v>
      </c>
      <c r="AV80" s="179">
        <v>0.13520574787720432</v>
      </c>
      <c r="AW80" s="179">
        <f t="shared" si="4"/>
        <v>9.4172118138301564E-2</v>
      </c>
      <c r="AX80" s="179">
        <f t="shared" si="4"/>
        <v>2.6315789473684233E-2</v>
      </c>
    </row>
    <row r="81" spans="3:50" ht="15.75">
      <c r="C81" s="145" t="s">
        <v>24</v>
      </c>
      <c r="D81" s="133">
        <v>1826.42</v>
      </c>
      <c r="E81" s="139">
        <v>0.11552654920554965</v>
      </c>
      <c r="F81" s="179">
        <v>0.12702445220704986</v>
      </c>
      <c r="G81" s="179">
        <v>0.14345002792347872</v>
      </c>
      <c r="H81" s="179">
        <v>0.17411110259414592</v>
      </c>
      <c r="I81" s="179">
        <v>0.18506148640509848</v>
      </c>
      <c r="J81" s="179">
        <v>0.22229279136233723</v>
      </c>
      <c r="K81" s="179">
        <v>0.24693115493698053</v>
      </c>
      <c r="L81" s="179">
        <v>0.29347028613352899</v>
      </c>
      <c r="M81" s="179">
        <v>0.32522639918529145</v>
      </c>
      <c r="N81" s="179">
        <v>0.35588747385595865</v>
      </c>
      <c r="O81" s="179">
        <v>0.38654854852662585</v>
      </c>
      <c r="P81" s="179">
        <v>0.42</v>
      </c>
      <c r="Q81" s="267">
        <v>0.44</v>
      </c>
      <c r="R81" s="167"/>
      <c r="S81" s="129"/>
      <c r="T81" s="145" t="s">
        <v>24</v>
      </c>
      <c r="U81" s="133">
        <v>1826.42</v>
      </c>
      <c r="V81" s="179">
        <v>0.11552654920554965</v>
      </c>
      <c r="W81" s="179">
        <v>1.1497903001500206E-2</v>
      </c>
      <c r="X81" s="179">
        <v>1.6425575716428858E-2</v>
      </c>
      <c r="Y81" s="179">
        <v>3.0661074670667199E-2</v>
      </c>
      <c r="Z81" s="179">
        <v>1.0950383810952563E-2</v>
      </c>
      <c r="AA81" s="179">
        <v>3.7231304957238753E-2</v>
      </c>
      <c r="AB81" s="179">
        <v>2.4638363574643302E-2</v>
      </c>
      <c r="AC81" s="179">
        <v>4.6539131196548456E-2</v>
      </c>
      <c r="AD81" s="179">
        <v>3.1756113051762458E-2</v>
      </c>
      <c r="AE81" s="179">
        <v>3.0661074670667199E-2</v>
      </c>
      <c r="AF81" s="179">
        <v>3.0661074670667199E-2</v>
      </c>
      <c r="AG81" s="179">
        <v>3.3451451473374139E-2</v>
      </c>
      <c r="AH81" s="267">
        <v>2.0000000000000018E-2</v>
      </c>
      <c r="AI81" s="129"/>
      <c r="AJ81" s="145" t="s">
        <v>24</v>
      </c>
      <c r="AK81" s="133">
        <v>1826.42</v>
      </c>
      <c r="AL81" s="179">
        <v>0.11552654920554965</v>
      </c>
      <c r="AM81" s="179">
        <v>9.9526066350710929E-2</v>
      </c>
      <c r="AN81" s="179">
        <v>0.12931034482758619</v>
      </c>
      <c r="AO81" s="179">
        <v>0.21374045801526712</v>
      </c>
      <c r="AP81" s="179">
        <v>6.2893081761006234E-2</v>
      </c>
      <c r="AQ81" s="179">
        <v>0.20118343195266275</v>
      </c>
      <c r="AR81" s="179">
        <v>0.11083743842364538</v>
      </c>
      <c r="AS81" s="179">
        <v>0.18847006651884707</v>
      </c>
      <c r="AT81" s="179">
        <v>0.10820895522388058</v>
      </c>
      <c r="AU81" s="179">
        <v>9.4276094276094249E-2</v>
      </c>
      <c r="AV81" s="179">
        <v>8.6153846153846136E-2</v>
      </c>
      <c r="AW81" s="179">
        <f t="shared" si="4"/>
        <v>7.9646313031843191E-2</v>
      </c>
      <c r="AX81" s="179">
        <f t="shared" si="4"/>
        <v>4.5454545454545497E-2</v>
      </c>
    </row>
    <row r="82" spans="3:50" ht="15.75">
      <c r="C82" s="145" t="s">
        <v>25</v>
      </c>
      <c r="D82" s="133">
        <v>2039.3</v>
      </c>
      <c r="E82" s="139">
        <v>0.14318638748590204</v>
      </c>
      <c r="F82" s="179">
        <v>0.14465748050801747</v>
      </c>
      <c r="G82" s="179">
        <v>0.16329132545481292</v>
      </c>
      <c r="H82" s="179">
        <v>0.19369391457853186</v>
      </c>
      <c r="I82" s="179">
        <v>0.21134703084391704</v>
      </c>
      <c r="J82" s="179">
        <v>0.22458686804295591</v>
      </c>
      <c r="K82" s="179">
        <v>0.25989310057372628</v>
      </c>
      <c r="L82" s="179">
        <v>0.29421860442308634</v>
      </c>
      <c r="M82" s="179">
        <v>0.33393811602020301</v>
      </c>
      <c r="N82" s="179">
        <v>0.38763301132741629</v>
      </c>
      <c r="O82" s="179">
        <v>0.44132790663462956</v>
      </c>
      <c r="P82" s="179">
        <v>0.47</v>
      </c>
      <c r="Q82" s="267">
        <v>0.48</v>
      </c>
      <c r="R82" s="167"/>
      <c r="S82" s="129"/>
      <c r="T82" s="145" t="s">
        <v>25</v>
      </c>
      <c r="U82" s="133">
        <v>2039.3</v>
      </c>
      <c r="V82" s="179">
        <v>0.14318638748590204</v>
      </c>
      <c r="W82" s="179">
        <v>1.4710930221154273E-3</v>
      </c>
      <c r="X82" s="179">
        <v>1.8633844946795458E-2</v>
      </c>
      <c r="Y82" s="179">
        <v>3.0402589123718932E-2</v>
      </c>
      <c r="Z82" s="179">
        <v>1.7653116265385183E-2</v>
      </c>
      <c r="AA82" s="179">
        <v>1.3239837199038873E-2</v>
      </c>
      <c r="AB82" s="179">
        <v>3.5306232530770365E-2</v>
      </c>
      <c r="AC82" s="179">
        <v>3.4325503849360062E-2</v>
      </c>
      <c r="AD82" s="179">
        <v>3.9719511597116675E-2</v>
      </c>
      <c r="AE82" s="179">
        <v>5.3694895307213275E-2</v>
      </c>
      <c r="AF82" s="179">
        <v>5.3694895307213275E-2</v>
      </c>
      <c r="AG82" s="179">
        <v>2.867209336537041E-2</v>
      </c>
      <c r="AH82" s="267">
        <v>1.0000000000000009E-2</v>
      </c>
      <c r="AI82" s="129"/>
      <c r="AJ82" s="145" t="s">
        <v>25</v>
      </c>
      <c r="AK82" s="133">
        <v>2039.3</v>
      </c>
      <c r="AL82" s="179">
        <v>0.14318638748590204</v>
      </c>
      <c r="AM82" s="179">
        <v>1.0273972602739694E-2</v>
      </c>
      <c r="AN82" s="179">
        <v>0.12881355932203381</v>
      </c>
      <c r="AO82" s="179">
        <v>0.18618618618618624</v>
      </c>
      <c r="AP82" s="179">
        <v>9.1139240506329114E-2</v>
      </c>
      <c r="AQ82" s="179">
        <v>6.2645011600928016E-2</v>
      </c>
      <c r="AR82" s="179">
        <v>0.15720524017467249</v>
      </c>
      <c r="AS82" s="179">
        <v>0.13207547169811315</v>
      </c>
      <c r="AT82" s="179">
        <v>0.13500000000000006</v>
      </c>
      <c r="AU82" s="179">
        <v>0.16079295154185028</v>
      </c>
      <c r="AV82" s="179">
        <v>0.13851992409867175</v>
      </c>
      <c r="AW82" s="179">
        <f t="shared" si="4"/>
        <v>6.1004453968873218E-2</v>
      </c>
      <c r="AX82" s="179">
        <f t="shared" si="4"/>
        <v>2.0833333333333353E-2</v>
      </c>
    </row>
    <row r="83" spans="3:50" ht="15.75">
      <c r="C83" s="145" t="s">
        <v>26</v>
      </c>
      <c r="D83" s="133">
        <v>1684.09</v>
      </c>
      <c r="E83" s="139">
        <v>0.13835365093314492</v>
      </c>
      <c r="F83" s="179">
        <v>0.14072882090624611</v>
      </c>
      <c r="G83" s="179">
        <v>0.1508232932919262</v>
      </c>
      <c r="H83" s="179">
        <v>0.18823222036827011</v>
      </c>
      <c r="I83" s="179">
        <v>0.20782737264635501</v>
      </c>
      <c r="J83" s="179">
        <v>0.22445356245806342</v>
      </c>
      <c r="K83" s="179">
        <v>0.23692320481684473</v>
      </c>
      <c r="L83" s="179">
        <v>0.24998663966890131</v>
      </c>
      <c r="M83" s="179">
        <v>0.26839420696043564</v>
      </c>
      <c r="N83" s="179">
        <v>0.29303659543136062</v>
      </c>
      <c r="O83" s="179">
        <v>0.31767898390228555</v>
      </c>
      <c r="P83" s="179">
        <v>0.34</v>
      </c>
      <c r="Q83" s="267">
        <v>0.35</v>
      </c>
      <c r="R83" s="167"/>
      <c r="S83" s="129"/>
      <c r="T83" s="145" t="s">
        <v>26</v>
      </c>
      <c r="U83" s="133">
        <v>1684.09</v>
      </c>
      <c r="V83" s="179">
        <v>0.13835365093314492</v>
      </c>
      <c r="W83" s="179">
        <v>2.3751699731011933E-3</v>
      </c>
      <c r="X83" s="179">
        <v>1.0094472385680092E-2</v>
      </c>
      <c r="Y83" s="179">
        <v>3.7408927076343912E-2</v>
      </c>
      <c r="Z83" s="179">
        <v>1.9595152278084893E-2</v>
      </c>
      <c r="AA83" s="179">
        <v>1.6626189811708408E-2</v>
      </c>
      <c r="AB83" s="179">
        <v>1.2469642358781313E-2</v>
      </c>
      <c r="AC83" s="179">
        <v>1.3063434852056577E-2</v>
      </c>
      <c r="AD83" s="179">
        <v>1.8407567291534338E-2</v>
      </c>
      <c r="AE83" s="179">
        <v>2.4642388470924981E-2</v>
      </c>
      <c r="AF83" s="179">
        <v>2.4642388470924925E-2</v>
      </c>
      <c r="AG83" s="179">
        <v>2.2321016097714474E-2</v>
      </c>
      <c r="AH83" s="267">
        <v>9.9999999999999534E-3</v>
      </c>
      <c r="AI83" s="129"/>
      <c r="AJ83" s="145" t="s">
        <v>26</v>
      </c>
      <c r="AK83" s="133">
        <v>1684.09</v>
      </c>
      <c r="AL83" s="179">
        <v>0.13835365093314492</v>
      </c>
      <c r="AM83" s="179">
        <v>1.7167381974248875E-2</v>
      </c>
      <c r="AN83" s="179">
        <v>7.1729957805907116E-2</v>
      </c>
      <c r="AO83" s="179">
        <v>0.24803149606299221</v>
      </c>
      <c r="AP83" s="179">
        <v>0.1041009463722397</v>
      </c>
      <c r="AQ83" s="179">
        <v>8.0000000000000043E-2</v>
      </c>
      <c r="AR83" s="179">
        <v>5.5555555555555608E-2</v>
      </c>
      <c r="AS83" s="179">
        <v>5.5137844611528715E-2</v>
      </c>
      <c r="AT83" s="179">
        <v>7.363420427553459E-2</v>
      </c>
      <c r="AU83" s="179">
        <v>9.1814159292035499E-2</v>
      </c>
      <c r="AV83" s="179">
        <v>8.4093211752786112E-2</v>
      </c>
      <c r="AW83" s="179">
        <f t="shared" si="4"/>
        <v>6.5650047346219043E-2</v>
      </c>
      <c r="AX83" s="179">
        <f t="shared" si="4"/>
        <v>2.8571428571428439E-2</v>
      </c>
    </row>
    <row r="84" spans="3:50" ht="15.75">
      <c r="C84" s="145" t="s">
        <v>27</v>
      </c>
      <c r="D84" s="133">
        <v>3387.66</v>
      </c>
      <c r="E84" s="139">
        <v>0.23231375049444161</v>
      </c>
      <c r="F84" s="179">
        <v>0.24235017681821672</v>
      </c>
      <c r="G84" s="179">
        <v>0.26094708441815295</v>
      </c>
      <c r="H84" s="179">
        <v>0.27364021182763326</v>
      </c>
      <c r="I84" s="179">
        <v>0.28633333923711352</v>
      </c>
      <c r="J84" s="179">
        <v>0.30699656990370938</v>
      </c>
      <c r="K84" s="179">
        <v>0.32736461156078239</v>
      </c>
      <c r="L84" s="179">
        <v>0.35127492133212895</v>
      </c>
      <c r="M84" s="179">
        <v>0.36662474982731447</v>
      </c>
      <c r="N84" s="179">
        <v>0.38743557499867165</v>
      </c>
      <c r="O84" s="179">
        <v>0.40824640017002889</v>
      </c>
      <c r="P84" s="179">
        <v>0.42</v>
      </c>
      <c r="Q84" s="267">
        <v>0.43</v>
      </c>
      <c r="R84" s="167"/>
      <c r="S84" s="129"/>
      <c r="T84" s="145" t="s">
        <v>27</v>
      </c>
      <c r="U84" s="133">
        <v>3387.66</v>
      </c>
      <c r="V84" s="179">
        <v>0.23231375049444161</v>
      </c>
      <c r="W84" s="179">
        <v>1.0036426323775105E-2</v>
      </c>
      <c r="X84" s="179">
        <v>1.8596907599936235E-2</v>
      </c>
      <c r="Y84" s="179">
        <v>1.2693127409480309E-2</v>
      </c>
      <c r="Z84" s="179">
        <v>1.2693127409480254E-2</v>
      </c>
      <c r="AA84" s="179">
        <v>2.0663230666595866E-2</v>
      </c>
      <c r="AB84" s="179">
        <v>2.0368041657073011E-2</v>
      </c>
      <c r="AC84" s="179">
        <v>2.3910309771346561E-2</v>
      </c>
      <c r="AD84" s="179">
        <v>1.5349828495185514E-2</v>
      </c>
      <c r="AE84" s="179">
        <v>2.0810825171357183E-2</v>
      </c>
      <c r="AF84" s="179">
        <v>2.0810825171357239E-2</v>
      </c>
      <c r="AG84" s="179">
        <v>1.1753599829971095E-2</v>
      </c>
      <c r="AH84" s="267">
        <v>1.0000000000000009E-2</v>
      </c>
      <c r="AI84" s="129"/>
      <c r="AJ84" s="145" t="s">
        <v>27</v>
      </c>
      <c r="AK84" s="133">
        <v>3387.66</v>
      </c>
      <c r="AL84" s="179">
        <v>0.23231375049444161</v>
      </c>
      <c r="AM84" s="179">
        <v>4.3202033036848754E-2</v>
      </c>
      <c r="AN84" s="179">
        <v>7.6735688185140052E-2</v>
      </c>
      <c r="AO84" s="179">
        <v>4.8642533936651654E-2</v>
      </c>
      <c r="AP84" s="179">
        <v>4.6386192017259839E-2</v>
      </c>
      <c r="AQ84" s="179">
        <v>7.2164948453608407E-2</v>
      </c>
      <c r="AR84" s="179">
        <v>6.6346153846153791E-2</v>
      </c>
      <c r="AS84" s="179">
        <v>7.3038773669972842E-2</v>
      </c>
      <c r="AT84" s="179">
        <v>4.3697478991596775E-2</v>
      </c>
      <c r="AU84" s="179">
        <v>5.6763285024154481E-2</v>
      </c>
      <c r="AV84" s="179">
        <v>5.3714285714285763E-2</v>
      </c>
      <c r="AW84" s="179">
        <f t="shared" si="4"/>
        <v>2.798476149993118E-2</v>
      </c>
      <c r="AX84" s="179">
        <f t="shared" si="4"/>
        <v>2.3255813953488393E-2</v>
      </c>
    </row>
    <row r="85" spans="3:50" ht="15.75">
      <c r="C85" s="145" t="s">
        <v>28</v>
      </c>
      <c r="D85" s="133">
        <v>1464.1</v>
      </c>
      <c r="E85" s="139">
        <v>0.18168157912710881</v>
      </c>
      <c r="F85" s="179">
        <v>0.19875691551123559</v>
      </c>
      <c r="G85" s="179">
        <v>0.21651526535072743</v>
      </c>
      <c r="H85" s="179">
        <v>0.2260774537258384</v>
      </c>
      <c r="I85" s="179">
        <v>0.22676046718120349</v>
      </c>
      <c r="J85" s="179">
        <v>0.24861689775288576</v>
      </c>
      <c r="K85" s="179">
        <v>0.29096373198552011</v>
      </c>
      <c r="L85" s="179">
        <v>0.30599002800355168</v>
      </c>
      <c r="M85" s="179">
        <v>0.34355576804863058</v>
      </c>
      <c r="N85" s="179">
        <v>0.3596065842497097</v>
      </c>
      <c r="O85" s="179">
        <v>0.37565740045078888</v>
      </c>
      <c r="P85" s="179">
        <v>0.39</v>
      </c>
      <c r="Q85" s="267">
        <v>0.4</v>
      </c>
      <c r="R85" s="167"/>
      <c r="S85" s="129"/>
      <c r="T85" s="145" t="s">
        <v>28</v>
      </c>
      <c r="U85" s="133">
        <v>1464.1</v>
      </c>
      <c r="V85" s="179">
        <v>0.18168157912710881</v>
      </c>
      <c r="W85" s="179">
        <v>1.7075336384126782E-2</v>
      </c>
      <c r="X85" s="179">
        <v>1.7758349839491844E-2</v>
      </c>
      <c r="Y85" s="179">
        <v>9.5621883751109693E-3</v>
      </c>
      <c r="Z85" s="179">
        <v>6.8301345536508906E-4</v>
      </c>
      <c r="AA85" s="179">
        <v>2.1856430571682267E-2</v>
      </c>
      <c r="AB85" s="179">
        <v>4.2346834232634356E-2</v>
      </c>
      <c r="AC85" s="179">
        <v>1.5026296018031571E-2</v>
      </c>
      <c r="AD85" s="179">
        <v>3.7565740045078899E-2</v>
      </c>
      <c r="AE85" s="179">
        <v>1.6050816201079121E-2</v>
      </c>
      <c r="AF85" s="179">
        <v>1.6050816201079177E-2</v>
      </c>
      <c r="AG85" s="179">
        <v>1.4342599549211132E-2</v>
      </c>
      <c r="AH85" s="267">
        <v>1.0000000000000009E-2</v>
      </c>
      <c r="AI85" s="129"/>
      <c r="AJ85" s="145" t="s">
        <v>28</v>
      </c>
      <c r="AK85" s="133">
        <v>1464.1</v>
      </c>
      <c r="AL85" s="179">
        <v>0.18168157912710881</v>
      </c>
      <c r="AM85" s="179">
        <v>9.3984962406015116E-2</v>
      </c>
      <c r="AN85" s="179">
        <v>8.9347079037800703E-2</v>
      </c>
      <c r="AO85" s="179">
        <v>4.4164037854889489E-2</v>
      </c>
      <c r="AP85" s="179">
        <v>3.0211480362538575E-3</v>
      </c>
      <c r="AQ85" s="179">
        <v>9.6385542168674718E-2</v>
      </c>
      <c r="AR85" s="179">
        <v>0.1703296703296702</v>
      </c>
      <c r="AS85" s="179">
        <v>5.1643192488262962E-2</v>
      </c>
      <c r="AT85" s="179">
        <v>0.12276785714285718</v>
      </c>
      <c r="AU85" s="179">
        <v>4.671968190854859E-2</v>
      </c>
      <c r="AV85" s="179">
        <v>4.4634377967711344E-2</v>
      </c>
      <c r="AW85" s="179">
        <f t="shared" si="4"/>
        <v>3.6775896280028544E-2</v>
      </c>
      <c r="AX85" s="179">
        <f t="shared" si="4"/>
        <v>2.5000000000000022E-2</v>
      </c>
    </row>
    <row r="86" spans="3:50" ht="15.75">
      <c r="C86" s="145" t="s">
        <v>29</v>
      </c>
      <c r="D86" s="133">
        <v>1334</v>
      </c>
      <c r="E86" s="139">
        <v>0.32608695652173914</v>
      </c>
      <c r="F86" s="179">
        <v>0.35382308845577209</v>
      </c>
      <c r="G86" s="179">
        <v>0.36281859070464767</v>
      </c>
      <c r="H86" s="179">
        <v>0.39805097451274363</v>
      </c>
      <c r="I86" s="179">
        <v>0.4032983508245877</v>
      </c>
      <c r="J86" s="179">
        <v>0.48875562218890556</v>
      </c>
      <c r="K86" s="179">
        <v>0.55997001499250376</v>
      </c>
      <c r="L86" s="179">
        <v>0.61094452773613195</v>
      </c>
      <c r="M86" s="179">
        <v>0.62743628185907041</v>
      </c>
      <c r="N86" s="179">
        <v>0.65179910044977507</v>
      </c>
      <c r="O86" s="179">
        <v>0.67616191904047973</v>
      </c>
      <c r="P86" s="179">
        <v>0.7</v>
      </c>
      <c r="Q86" s="267">
        <v>0.71</v>
      </c>
      <c r="R86" s="167"/>
      <c r="S86" s="129"/>
      <c r="T86" s="145" t="s">
        <v>29</v>
      </c>
      <c r="U86" s="133">
        <v>1334</v>
      </c>
      <c r="V86" s="179">
        <v>0.32608695652173914</v>
      </c>
      <c r="W86" s="179">
        <v>2.7736131934032959E-2</v>
      </c>
      <c r="X86" s="179">
        <v>8.9955022488755754E-3</v>
      </c>
      <c r="Y86" s="179">
        <v>3.5232383808095957E-2</v>
      </c>
      <c r="Z86" s="179">
        <v>5.2473763118440764E-3</v>
      </c>
      <c r="AA86" s="179">
        <v>8.5457271364317855E-2</v>
      </c>
      <c r="AB86" s="179">
        <v>7.1214392803598203E-2</v>
      </c>
      <c r="AC86" s="179">
        <v>5.0974512743628186E-2</v>
      </c>
      <c r="AD86" s="179">
        <v>1.6491754122938462E-2</v>
      </c>
      <c r="AE86" s="179">
        <v>2.436281859070466E-2</v>
      </c>
      <c r="AF86" s="179">
        <v>2.436281859070466E-2</v>
      </c>
      <c r="AG86" s="179">
        <v>2.3838080959520225E-2</v>
      </c>
      <c r="AH86" s="267">
        <v>1.0000000000000009E-2</v>
      </c>
      <c r="AI86" s="129"/>
      <c r="AJ86" s="145" t="s">
        <v>29</v>
      </c>
      <c r="AK86" s="133">
        <v>1334</v>
      </c>
      <c r="AL86" s="179">
        <v>0.32608695652173914</v>
      </c>
      <c r="AM86" s="179">
        <v>8.5057471264367746E-2</v>
      </c>
      <c r="AN86" s="179">
        <v>2.5423728813559362E-2</v>
      </c>
      <c r="AO86" s="179">
        <v>9.7107438016528935E-2</v>
      </c>
      <c r="AP86" s="179">
        <v>1.3182674199623347E-2</v>
      </c>
      <c r="AQ86" s="179">
        <v>0.21189591078066919</v>
      </c>
      <c r="AR86" s="179">
        <v>0.14570552147239263</v>
      </c>
      <c r="AS86" s="179">
        <v>9.1030789825970543E-2</v>
      </c>
      <c r="AT86" s="179">
        <v>2.6993865030674732E-2</v>
      </c>
      <c r="AU86" s="179">
        <v>3.8829151732377561E-2</v>
      </c>
      <c r="AV86" s="179">
        <v>3.7377803335250162E-2</v>
      </c>
      <c r="AW86" s="179">
        <f t="shared" si="4"/>
        <v>3.4054401370743177E-2</v>
      </c>
      <c r="AX86" s="179">
        <f t="shared" si="4"/>
        <v>1.4084507042253534E-2</v>
      </c>
    </row>
    <row r="87" spans="3:50" ht="15.75">
      <c r="C87" s="145" t="s">
        <v>30</v>
      </c>
      <c r="D87" s="133">
        <v>622.85</v>
      </c>
      <c r="E87" s="139">
        <v>8.3487195954082036E-2</v>
      </c>
      <c r="F87" s="179">
        <v>8.6698241952315958E-2</v>
      </c>
      <c r="G87" s="179">
        <v>9.3120333948783815E-2</v>
      </c>
      <c r="H87" s="179">
        <v>0.10596451794171952</v>
      </c>
      <c r="I87" s="179">
        <v>0.12362527093200609</v>
      </c>
      <c r="J87" s="179">
        <v>0.14931363891787749</v>
      </c>
      <c r="K87" s="179">
        <v>0.16215782291081318</v>
      </c>
      <c r="L87" s="179">
        <v>0.18945171389580154</v>
      </c>
      <c r="M87" s="179">
        <v>0.27936100184635143</v>
      </c>
      <c r="N87" s="179">
        <v>0.3018383238339889</v>
      </c>
      <c r="O87" s="179">
        <v>0.32431564582162636</v>
      </c>
      <c r="P87" s="179">
        <v>0.34</v>
      </c>
      <c r="Q87" s="267">
        <v>0.36</v>
      </c>
      <c r="R87" s="167"/>
      <c r="S87" s="129"/>
      <c r="T87" s="145" t="s">
        <v>30</v>
      </c>
      <c r="U87" s="133">
        <v>622.85</v>
      </c>
      <c r="V87" s="179">
        <v>8.3487195954082036E-2</v>
      </c>
      <c r="W87" s="179">
        <v>3.2110459982339218E-3</v>
      </c>
      <c r="X87" s="179">
        <v>6.4220919964678574E-3</v>
      </c>
      <c r="Y87" s="179">
        <v>1.2844183992935701E-2</v>
      </c>
      <c r="Z87" s="179">
        <v>1.7660752990286577E-2</v>
      </c>
      <c r="AA87" s="179">
        <v>2.5688367985871402E-2</v>
      </c>
      <c r="AB87" s="179">
        <v>1.2844183992935687E-2</v>
      </c>
      <c r="AC87" s="179">
        <v>2.7293890984988356E-2</v>
      </c>
      <c r="AD87" s="179">
        <v>8.9909287950549893E-2</v>
      </c>
      <c r="AE87" s="179">
        <v>2.2477321987637466E-2</v>
      </c>
      <c r="AF87" s="179">
        <v>2.2477321987637466E-2</v>
      </c>
      <c r="AG87" s="179">
        <v>1.5684354178373661E-2</v>
      </c>
      <c r="AH87" s="267">
        <v>1.9999999999999962E-2</v>
      </c>
      <c r="AI87" s="129"/>
      <c r="AJ87" s="145" t="s">
        <v>30</v>
      </c>
      <c r="AK87" s="133">
        <v>622.85</v>
      </c>
      <c r="AL87" s="179">
        <v>8.3487195954082036E-2</v>
      </c>
      <c r="AM87" s="179">
        <v>3.8461538461538429E-2</v>
      </c>
      <c r="AN87" s="179">
        <v>7.4074074074074181E-2</v>
      </c>
      <c r="AO87" s="179">
        <v>0.13793103448275865</v>
      </c>
      <c r="AP87" s="179">
        <v>0.16666666666666657</v>
      </c>
      <c r="AQ87" s="179">
        <v>0.20779220779220783</v>
      </c>
      <c r="AR87" s="179">
        <v>8.602150537634401E-2</v>
      </c>
      <c r="AS87" s="179">
        <v>0.1683168316831683</v>
      </c>
      <c r="AT87" s="179">
        <v>0.47457627118644075</v>
      </c>
      <c r="AU87" s="179">
        <v>8.0459770114942514E-2</v>
      </c>
      <c r="AV87" s="179">
        <v>7.4468085106382961E-2</v>
      </c>
      <c r="AW87" s="179">
        <f t="shared" si="4"/>
        <v>4.6130453465804883E-2</v>
      </c>
      <c r="AX87" s="179">
        <f t="shared" si="4"/>
        <v>5.5555555555555455E-2</v>
      </c>
    </row>
    <row r="88" spans="3:50" ht="15.75">
      <c r="C88" s="145" t="s">
        <v>31</v>
      </c>
      <c r="D88" s="133">
        <v>47</v>
      </c>
      <c r="E88" s="139">
        <v>0.1276595744680851</v>
      </c>
      <c r="F88" s="179">
        <v>0.1276595744680851</v>
      </c>
      <c r="G88" s="179">
        <v>0.1276595744680851</v>
      </c>
      <c r="H88" s="179">
        <v>0.1276595744680851</v>
      </c>
      <c r="I88" s="179">
        <v>0.1276595744680851</v>
      </c>
      <c r="J88" s="179">
        <v>0.1276595744680851</v>
      </c>
      <c r="K88" s="179">
        <v>0.1276595744680851</v>
      </c>
      <c r="L88" s="179">
        <v>0.1276595744680851</v>
      </c>
      <c r="M88" s="179">
        <v>0.23</v>
      </c>
      <c r="N88" s="179">
        <v>0.25329787234042556</v>
      </c>
      <c r="O88" s="179">
        <v>0.27659574468085107</v>
      </c>
      <c r="P88" s="179">
        <v>0.28999999999999998</v>
      </c>
      <c r="Q88" s="267">
        <v>0.2978723404255319</v>
      </c>
      <c r="R88" s="167"/>
      <c r="S88" s="129"/>
      <c r="T88" s="145" t="s">
        <v>31</v>
      </c>
      <c r="U88" s="133">
        <v>47</v>
      </c>
      <c r="V88" s="179">
        <v>0.1276595744680851</v>
      </c>
      <c r="W88" s="179">
        <v>0</v>
      </c>
      <c r="X88" s="179">
        <v>0</v>
      </c>
      <c r="Y88" s="179">
        <v>0</v>
      </c>
      <c r="Z88" s="179">
        <v>0</v>
      </c>
      <c r="AA88" s="179">
        <v>0</v>
      </c>
      <c r="AB88" s="179">
        <v>0</v>
      </c>
      <c r="AC88" s="179">
        <v>0</v>
      </c>
      <c r="AD88" s="179">
        <v>0.10234042553191491</v>
      </c>
      <c r="AE88" s="179">
        <v>2.3297872340425546E-2</v>
      </c>
      <c r="AF88" s="179">
        <v>2.3297872340425518E-2</v>
      </c>
      <c r="AG88" s="179">
        <v>1.3404255319148906E-2</v>
      </c>
      <c r="AH88" s="267">
        <v>7.8723404255319207E-3</v>
      </c>
      <c r="AI88" s="129"/>
      <c r="AJ88" s="145" t="s">
        <v>31</v>
      </c>
      <c r="AK88" s="133">
        <v>47</v>
      </c>
      <c r="AL88" s="179">
        <v>0.1276595744680851</v>
      </c>
      <c r="AM88" s="179">
        <v>0</v>
      </c>
      <c r="AN88" s="179">
        <v>0</v>
      </c>
      <c r="AO88" s="179">
        <v>0</v>
      </c>
      <c r="AP88" s="179">
        <v>0</v>
      </c>
      <c r="AQ88" s="179">
        <v>0</v>
      </c>
      <c r="AR88" s="179">
        <v>0</v>
      </c>
      <c r="AS88" s="179">
        <v>0</v>
      </c>
      <c r="AT88" s="179">
        <v>2.3333333333333335</v>
      </c>
      <c r="AU88" s="179">
        <v>-0.17499999999999999</v>
      </c>
      <c r="AV88" s="179">
        <v>-0.2121212121212121</v>
      </c>
      <c r="AW88" s="179">
        <f t="shared" si="4"/>
        <v>4.6221570066030712E-2</v>
      </c>
      <c r="AX88" s="179">
        <f t="shared" si="4"/>
        <v>2.6428571428571451E-2</v>
      </c>
    </row>
    <row r="89" spans="3:50" ht="15.75">
      <c r="C89" s="145" t="s">
        <v>32</v>
      </c>
      <c r="D89" s="133">
        <v>3390.5899999999997</v>
      </c>
      <c r="E89" s="139">
        <v>0.14481255474710891</v>
      </c>
      <c r="F89" s="179">
        <v>0.1495314974679923</v>
      </c>
      <c r="G89" s="179">
        <v>0.15867444898970387</v>
      </c>
      <c r="H89" s="179">
        <v>0.17165154147213318</v>
      </c>
      <c r="I89" s="179">
        <v>0.18285903043423124</v>
      </c>
      <c r="J89" s="179">
        <v>0.19878546211721265</v>
      </c>
      <c r="K89" s="179">
        <v>0.23594713604416934</v>
      </c>
      <c r="L89" s="179">
        <v>0.26042665140875187</v>
      </c>
      <c r="M89" s="179">
        <v>0.28992004341427308</v>
      </c>
      <c r="N89" s="179">
        <v>0.33563480102283089</v>
      </c>
      <c r="O89" s="179">
        <v>0.3813495586313887</v>
      </c>
      <c r="P89" s="179">
        <v>0.4</v>
      </c>
      <c r="Q89" s="267">
        <v>0.41</v>
      </c>
      <c r="R89" s="167"/>
      <c r="S89" s="129"/>
      <c r="T89" s="145" t="s">
        <v>32</v>
      </c>
      <c r="U89" s="133">
        <v>3390.5899999999997</v>
      </c>
      <c r="V89" s="179">
        <v>0.14481255474710891</v>
      </c>
      <c r="W89" s="179">
        <v>4.7189427208833845E-3</v>
      </c>
      <c r="X89" s="179">
        <v>9.1429515217115731E-3</v>
      </c>
      <c r="Y89" s="179">
        <v>1.2977092482429314E-2</v>
      </c>
      <c r="Z89" s="179">
        <v>1.1207488962098056E-2</v>
      </c>
      <c r="AA89" s="179">
        <v>1.5926431682981412E-2</v>
      </c>
      <c r="AB89" s="179">
        <v>3.7161673926956684E-2</v>
      </c>
      <c r="AC89" s="179">
        <v>2.4479515364582538E-2</v>
      </c>
      <c r="AD89" s="179">
        <v>2.9493392005521202E-2</v>
      </c>
      <c r="AE89" s="179">
        <v>4.571475760855781E-2</v>
      </c>
      <c r="AF89" s="179">
        <v>4.571475760855781E-2</v>
      </c>
      <c r="AG89" s="179">
        <v>1.8650441368611326E-2</v>
      </c>
      <c r="AH89" s="267">
        <v>9.9999999999999534E-3</v>
      </c>
      <c r="AI89" s="129"/>
      <c r="AJ89" s="145" t="s">
        <v>32</v>
      </c>
      <c r="AK89" s="133">
        <v>3390.5899999999997</v>
      </c>
      <c r="AL89" s="179">
        <v>0.14481255474710891</v>
      </c>
      <c r="AM89" s="179">
        <v>3.2586558044806507E-2</v>
      </c>
      <c r="AN89" s="179">
        <v>6.1143984220907381E-2</v>
      </c>
      <c r="AO89" s="179">
        <v>8.1784386617100385E-2</v>
      </c>
      <c r="AP89" s="179">
        <v>6.5292096219931345E-2</v>
      </c>
      <c r="AQ89" s="179">
        <v>8.709677419354829E-2</v>
      </c>
      <c r="AR89" s="179">
        <v>0.18694362017804161</v>
      </c>
      <c r="AS89" s="179">
        <v>0.10374999999999987</v>
      </c>
      <c r="AT89" s="179">
        <v>0.11325028312570797</v>
      </c>
      <c r="AU89" s="179">
        <v>0.15768056968463887</v>
      </c>
      <c r="AV89" s="179">
        <v>0.13620386643233742</v>
      </c>
      <c r="AW89" s="179">
        <f t="shared" si="4"/>
        <v>4.6626103421528314E-2</v>
      </c>
      <c r="AX89" s="179">
        <f t="shared" si="4"/>
        <v>2.4390243902438911E-2</v>
      </c>
    </row>
    <row r="90" spans="3:50" ht="15.75">
      <c r="C90" s="145" t="s">
        <v>33</v>
      </c>
      <c r="D90" s="133">
        <v>2089.69</v>
      </c>
      <c r="E90" s="139">
        <v>0.15456838095602696</v>
      </c>
      <c r="F90" s="179">
        <v>0.16557479817580598</v>
      </c>
      <c r="G90" s="179">
        <v>0.2076863075384387</v>
      </c>
      <c r="H90" s="179">
        <v>0.23496308064832583</v>
      </c>
      <c r="I90" s="179">
        <v>0.24740511750546731</v>
      </c>
      <c r="J90" s="179">
        <v>0.28568830783513344</v>
      </c>
      <c r="K90" s="179">
        <v>0.30100158396699989</v>
      </c>
      <c r="L90" s="179">
        <v>0.32684273743952452</v>
      </c>
      <c r="M90" s="179">
        <v>0.34598433260435757</v>
      </c>
      <c r="N90" s="179">
        <v>0.41656896477467947</v>
      </c>
      <c r="O90" s="179">
        <v>0.48715359694500138</v>
      </c>
      <c r="P90" s="179">
        <v>0.52</v>
      </c>
      <c r="Q90" s="267">
        <v>0.52</v>
      </c>
      <c r="R90" s="167"/>
      <c r="S90" s="129"/>
      <c r="T90" s="145" t="s">
        <v>33</v>
      </c>
      <c r="U90" s="133">
        <v>2089.69</v>
      </c>
      <c r="V90" s="179">
        <v>0.15456838095602696</v>
      </c>
      <c r="W90" s="179">
        <v>1.1006417219779019E-2</v>
      </c>
      <c r="X90" s="179">
        <v>4.2111509362632721E-2</v>
      </c>
      <c r="Y90" s="179">
        <v>2.7276773109887131E-2</v>
      </c>
      <c r="Z90" s="179">
        <v>1.2442036857141486E-2</v>
      </c>
      <c r="AA90" s="179">
        <v>3.8283190329666122E-2</v>
      </c>
      <c r="AB90" s="179">
        <v>1.5313276131866449E-2</v>
      </c>
      <c r="AC90" s="179">
        <v>2.5841153472524636E-2</v>
      </c>
      <c r="AD90" s="179">
        <v>1.9141595164833047E-2</v>
      </c>
      <c r="AE90" s="179">
        <v>7.0584632170321904E-2</v>
      </c>
      <c r="AF90" s="179">
        <v>7.0584632170321904E-2</v>
      </c>
      <c r="AG90" s="179">
        <v>3.2846403054998641E-2</v>
      </c>
      <c r="AH90" s="267">
        <v>0</v>
      </c>
      <c r="AI90" s="129"/>
      <c r="AJ90" s="145" t="s">
        <v>33</v>
      </c>
      <c r="AK90" s="133">
        <v>2089.69</v>
      </c>
      <c r="AL90" s="179">
        <v>0.15456838095602696</v>
      </c>
      <c r="AM90" s="179">
        <v>7.1207430340557334E-2</v>
      </c>
      <c r="AN90" s="179">
        <v>0.25433526011560686</v>
      </c>
      <c r="AO90" s="179">
        <v>0.13133640552995401</v>
      </c>
      <c r="AP90" s="179">
        <v>5.2953156822810578E-2</v>
      </c>
      <c r="AQ90" s="179">
        <v>0.15473887814313347</v>
      </c>
      <c r="AR90" s="179">
        <v>5.3601340033500838E-2</v>
      </c>
      <c r="AS90" s="179">
        <v>8.5850556438791747E-2</v>
      </c>
      <c r="AT90" s="179">
        <v>5.8565153733528511E-2</v>
      </c>
      <c r="AU90" s="179">
        <v>0.2040110650069156</v>
      </c>
      <c r="AV90" s="179">
        <v>0.16944284893739228</v>
      </c>
      <c r="AW90" s="179">
        <f t="shared" si="4"/>
        <v>6.3166159721151235E-2</v>
      </c>
      <c r="AX90" s="179">
        <f t="shared" si="4"/>
        <v>0</v>
      </c>
    </row>
    <row r="91" spans="3:50" ht="15.75">
      <c r="C91" s="145" t="s">
        <v>34</v>
      </c>
      <c r="D91" s="133">
        <v>2758.66</v>
      </c>
      <c r="E91" s="139">
        <v>0.15696026331624774</v>
      </c>
      <c r="F91" s="179">
        <v>0.16094770649518245</v>
      </c>
      <c r="G91" s="179">
        <v>0.1942972312644545</v>
      </c>
      <c r="H91" s="179">
        <v>0.21278446782133356</v>
      </c>
      <c r="I91" s="179">
        <v>0.2512089202728861</v>
      </c>
      <c r="J91" s="179">
        <v>0.29253333140002757</v>
      </c>
      <c r="K91" s="179">
        <v>0.31863295948032744</v>
      </c>
      <c r="L91" s="179">
        <v>0.35451994809073972</v>
      </c>
      <c r="M91" s="179">
        <v>0.37518215365431046</v>
      </c>
      <c r="N91" s="179">
        <v>0.3978380808073485</v>
      </c>
      <c r="O91" s="179">
        <v>0.42049400796038661</v>
      </c>
      <c r="P91" s="179">
        <v>0.42049400796038661</v>
      </c>
      <c r="Q91" s="267">
        <v>0.42</v>
      </c>
      <c r="R91" s="167"/>
      <c r="S91" s="129"/>
      <c r="T91" s="145" t="s">
        <v>34</v>
      </c>
      <c r="U91" s="133">
        <v>2758.66</v>
      </c>
      <c r="V91" s="179">
        <v>0.15696026331624774</v>
      </c>
      <c r="W91" s="179">
        <v>3.9874431789347076E-3</v>
      </c>
      <c r="X91" s="179">
        <v>3.3349524769272054E-2</v>
      </c>
      <c r="Y91" s="179">
        <v>1.8487236556879061E-2</v>
      </c>
      <c r="Z91" s="179">
        <v>3.8424452451552543E-2</v>
      </c>
      <c r="AA91" s="179">
        <v>4.1324411127141469E-2</v>
      </c>
      <c r="AB91" s="179">
        <v>2.6099628080299864E-2</v>
      </c>
      <c r="AC91" s="179">
        <v>3.5886988610412285E-2</v>
      </c>
      <c r="AD91" s="179">
        <v>2.0662205563570735E-2</v>
      </c>
      <c r="AE91" s="179">
        <v>2.2655927153038047E-2</v>
      </c>
      <c r="AF91" s="179">
        <v>2.2655927153038102E-2</v>
      </c>
      <c r="AG91" s="179">
        <v>0</v>
      </c>
      <c r="AH91" s="267">
        <v>-4.9400796038662209E-4</v>
      </c>
      <c r="AI91" s="129"/>
      <c r="AJ91" s="145" t="s">
        <v>34</v>
      </c>
      <c r="AK91" s="133">
        <v>2758.66</v>
      </c>
      <c r="AL91" s="179">
        <v>0.15696026331624774</v>
      </c>
      <c r="AM91" s="179">
        <v>2.5404157043879955E-2</v>
      </c>
      <c r="AN91" s="179">
        <v>0.20720720720720731</v>
      </c>
      <c r="AO91" s="179">
        <v>9.5149253731343253E-2</v>
      </c>
      <c r="AP91" s="179">
        <v>0.18057921635434401</v>
      </c>
      <c r="AQ91" s="179">
        <v>0.16450216450216462</v>
      </c>
      <c r="AR91" s="179">
        <v>8.9219330855018611E-2</v>
      </c>
      <c r="AS91" s="179">
        <v>0.11262798634812281</v>
      </c>
      <c r="AT91" s="179">
        <v>5.8282208588957093E-2</v>
      </c>
      <c r="AU91" s="179">
        <v>6.0386473429951626E-2</v>
      </c>
      <c r="AV91" s="179">
        <v>5.6947608200455663E-2</v>
      </c>
      <c r="AW91" s="179">
        <f t="shared" si="4"/>
        <v>0</v>
      </c>
      <c r="AX91" s="179">
        <f t="shared" si="4"/>
        <v>-1.1762094294919573E-3</v>
      </c>
    </row>
    <row r="92" spans="3:50" ht="15.75">
      <c r="C92" s="145" t="s">
        <v>35</v>
      </c>
      <c r="D92" s="133">
        <v>2199.9300000000003</v>
      </c>
      <c r="E92" s="139">
        <v>0.23182555808593908</v>
      </c>
      <c r="F92" s="179">
        <v>0.24137131636006598</v>
      </c>
      <c r="G92" s="179">
        <v>0.24546235562040608</v>
      </c>
      <c r="H92" s="179">
        <v>0.26500843208647545</v>
      </c>
      <c r="I92" s="179">
        <v>0.28546362838817596</v>
      </c>
      <c r="J92" s="179">
        <v>0.3109189837858477</v>
      </c>
      <c r="K92" s="179">
        <v>0.32546490115594584</v>
      </c>
      <c r="L92" s="179">
        <v>0.36228425449900675</v>
      </c>
      <c r="M92" s="179">
        <v>0.38546681030760066</v>
      </c>
      <c r="N92" s="179">
        <v>0.41024032582854908</v>
      </c>
      <c r="O92" s="179">
        <v>0.43501384134949744</v>
      </c>
      <c r="P92" s="179">
        <v>0.47</v>
      </c>
      <c r="Q92" s="267">
        <v>0.51</v>
      </c>
      <c r="R92" s="167"/>
      <c r="S92" s="129"/>
      <c r="T92" s="145" t="s">
        <v>35</v>
      </c>
      <c r="U92" s="133">
        <v>2199.9300000000003</v>
      </c>
      <c r="V92" s="179">
        <v>0.23182555808593908</v>
      </c>
      <c r="W92" s="179">
        <v>9.5457582741269031E-3</v>
      </c>
      <c r="X92" s="179">
        <v>4.0910392603401013E-3</v>
      </c>
      <c r="Y92" s="179">
        <v>1.9546076466069373E-2</v>
      </c>
      <c r="Z92" s="179">
        <v>2.0455196301700507E-2</v>
      </c>
      <c r="AA92" s="179">
        <v>2.5455355397671742E-2</v>
      </c>
      <c r="AB92" s="179">
        <v>1.4545917370098138E-2</v>
      </c>
      <c r="AC92" s="179">
        <v>3.6819353343060912E-2</v>
      </c>
      <c r="AD92" s="179">
        <v>2.3182555808593908E-2</v>
      </c>
      <c r="AE92" s="179">
        <v>2.4773515520948419E-2</v>
      </c>
      <c r="AF92" s="179">
        <v>2.4773515520948364E-2</v>
      </c>
      <c r="AG92" s="179">
        <v>3.498615865050253E-2</v>
      </c>
      <c r="AH92" s="267">
        <v>4.0000000000000036E-2</v>
      </c>
      <c r="AI92" s="129"/>
      <c r="AJ92" s="145" t="s">
        <v>35</v>
      </c>
      <c r="AK92" s="133">
        <v>2199.9300000000003</v>
      </c>
      <c r="AL92" s="179">
        <v>0.23182555808593908</v>
      </c>
      <c r="AM92" s="179">
        <v>4.1176470588235294E-2</v>
      </c>
      <c r="AN92" s="179">
        <v>1.6949152542372881E-2</v>
      </c>
      <c r="AO92" s="179">
        <v>7.9629629629629634E-2</v>
      </c>
      <c r="AP92" s="179">
        <v>7.7186963979416809E-2</v>
      </c>
      <c r="AQ92" s="179">
        <v>8.9171974522292988E-2</v>
      </c>
      <c r="AR92" s="179">
        <v>4.6783625730994149E-2</v>
      </c>
      <c r="AS92" s="179">
        <v>0.11312849162011174</v>
      </c>
      <c r="AT92" s="179">
        <v>6.3989962358845673E-2</v>
      </c>
      <c r="AU92" s="179">
        <v>6.4268867924528378E-2</v>
      </c>
      <c r="AV92" s="179">
        <v>6.0387811634348962E-2</v>
      </c>
      <c r="AW92" s="179">
        <f t="shared" si="4"/>
        <v>7.4438635426601132E-2</v>
      </c>
      <c r="AX92" s="179">
        <f t="shared" si="4"/>
        <v>7.8431372549019676E-2</v>
      </c>
    </row>
    <row r="93" spans="3:50" ht="15.75">
      <c r="C93" s="145" t="s">
        <v>36</v>
      </c>
      <c r="D93" s="133">
        <v>1305.5</v>
      </c>
      <c r="E93" s="139">
        <v>9.2684795097663725E-2</v>
      </c>
      <c r="F93" s="179">
        <v>9.574875526618154E-2</v>
      </c>
      <c r="G93" s="179">
        <v>0.10111068556108771</v>
      </c>
      <c r="H93" s="179">
        <v>0.12562236690923018</v>
      </c>
      <c r="I93" s="179">
        <v>0.14630409804672539</v>
      </c>
      <c r="J93" s="179">
        <v>0.17158176943699732</v>
      </c>
      <c r="K93" s="179">
        <v>0.19992340099578707</v>
      </c>
      <c r="L93" s="179">
        <v>0.22213711221754118</v>
      </c>
      <c r="M93" s="179">
        <v>0.24818077364994254</v>
      </c>
      <c r="N93" s="179">
        <v>0.27269245499808503</v>
      </c>
      <c r="O93" s="179">
        <v>0.2972041363462275</v>
      </c>
      <c r="P93" s="179">
        <v>0.31</v>
      </c>
      <c r="Q93" s="267">
        <v>0.31</v>
      </c>
      <c r="R93" s="167"/>
      <c r="S93" s="129"/>
      <c r="T93" s="145" t="s">
        <v>36</v>
      </c>
      <c r="U93" s="133">
        <v>1305.5</v>
      </c>
      <c r="V93" s="179">
        <v>9.2684795097663725E-2</v>
      </c>
      <c r="W93" s="179">
        <v>3.0639601685178153E-3</v>
      </c>
      <c r="X93" s="179">
        <v>5.3619302949061698E-3</v>
      </c>
      <c r="Y93" s="179">
        <v>2.4511681348142467E-2</v>
      </c>
      <c r="Z93" s="179">
        <v>2.0681731137495218E-2</v>
      </c>
      <c r="AA93" s="179">
        <v>2.5277671390271927E-2</v>
      </c>
      <c r="AB93" s="179">
        <v>2.8341631558789743E-2</v>
      </c>
      <c r="AC93" s="179">
        <v>2.2213711221754112E-2</v>
      </c>
      <c r="AD93" s="179">
        <v>2.604366143240136E-2</v>
      </c>
      <c r="AE93" s="179">
        <v>2.4511681348142494E-2</v>
      </c>
      <c r="AF93" s="179">
        <v>2.4511681348142467E-2</v>
      </c>
      <c r="AG93" s="179">
        <v>1.2795863653772499E-2</v>
      </c>
      <c r="AH93" s="267">
        <v>0</v>
      </c>
      <c r="AI93" s="129"/>
      <c r="AJ93" s="145" t="s">
        <v>36</v>
      </c>
      <c r="AK93" s="133">
        <v>1305.5</v>
      </c>
      <c r="AL93" s="179">
        <v>9.2684795097663725E-2</v>
      </c>
      <c r="AM93" s="179">
        <v>3.3057851239669485E-2</v>
      </c>
      <c r="AN93" s="179">
        <v>5.6000000000000036E-2</v>
      </c>
      <c r="AO93" s="179">
        <v>0.24242424242424235</v>
      </c>
      <c r="AP93" s="179">
        <v>0.16463414634146348</v>
      </c>
      <c r="AQ93" s="179">
        <v>0.17277486910994766</v>
      </c>
      <c r="AR93" s="179">
        <v>0.16517857142857145</v>
      </c>
      <c r="AS93" s="179">
        <v>0.11111111111111108</v>
      </c>
      <c r="AT93" s="179">
        <v>0.11724137931034474</v>
      </c>
      <c r="AU93" s="179">
        <v>9.8765432098765524E-2</v>
      </c>
      <c r="AV93" s="179">
        <v>8.9887640449438172E-2</v>
      </c>
      <c r="AW93" s="179">
        <f t="shared" si="4"/>
        <v>4.1276979528298383E-2</v>
      </c>
      <c r="AX93" s="179">
        <f t="shared" si="4"/>
        <v>0</v>
      </c>
    </row>
    <row r="94" spans="3:50" ht="15.75">
      <c r="C94" s="145" t="s">
        <v>37</v>
      </c>
      <c r="D94" s="133">
        <v>1537.65</v>
      </c>
      <c r="E94" s="139">
        <v>9.6901115338340962E-2</v>
      </c>
      <c r="F94" s="179">
        <v>0.10860729034565733</v>
      </c>
      <c r="G94" s="179">
        <v>0.11511072090527753</v>
      </c>
      <c r="H94" s="179">
        <v>0.12746723896855591</v>
      </c>
      <c r="I94" s="179">
        <v>0.13787272786394822</v>
      </c>
      <c r="J94" s="179">
        <v>0.15022924592722661</v>
      </c>
      <c r="K94" s="179">
        <v>0.17364159594185932</v>
      </c>
      <c r="L94" s="179">
        <v>0.20160634734822619</v>
      </c>
      <c r="M94" s="179">
        <v>0.2380255584820993</v>
      </c>
      <c r="N94" s="179">
        <v>0.27997268559164956</v>
      </c>
      <c r="O94" s="179">
        <v>0.32191981270119985</v>
      </c>
      <c r="P94" s="179">
        <v>0.34</v>
      </c>
      <c r="Q94" s="267">
        <v>0.35</v>
      </c>
      <c r="R94" s="167"/>
      <c r="S94" s="129"/>
      <c r="T94" s="145" t="s">
        <v>37</v>
      </c>
      <c r="U94" s="133">
        <v>1537.65</v>
      </c>
      <c r="V94" s="179">
        <v>9.6901115338340962E-2</v>
      </c>
      <c r="W94" s="179">
        <v>1.1706175007316369E-2</v>
      </c>
      <c r="X94" s="179">
        <v>6.5034305596202019E-3</v>
      </c>
      <c r="Y94" s="179">
        <v>1.2356518063278379E-2</v>
      </c>
      <c r="Z94" s="179">
        <v>1.0405488895392306E-2</v>
      </c>
      <c r="AA94" s="179">
        <v>1.2356518063278393E-2</v>
      </c>
      <c r="AB94" s="179">
        <v>2.341235001463271E-2</v>
      </c>
      <c r="AC94" s="179">
        <v>2.7964751406366867E-2</v>
      </c>
      <c r="AD94" s="179">
        <v>3.6419211133873114E-2</v>
      </c>
      <c r="AE94" s="179">
        <v>4.1947127109550258E-2</v>
      </c>
      <c r="AF94" s="179">
        <v>4.1947127109550286E-2</v>
      </c>
      <c r="AG94" s="179">
        <v>1.8080187298800177E-2</v>
      </c>
      <c r="AH94" s="267">
        <v>9.9999999999999534E-3</v>
      </c>
      <c r="AI94" s="129"/>
      <c r="AJ94" s="145" t="s">
        <v>37</v>
      </c>
      <c r="AK94" s="133">
        <v>1537.65</v>
      </c>
      <c r="AL94" s="179">
        <v>9.6901115338340962E-2</v>
      </c>
      <c r="AM94" s="179">
        <v>0.1208053691275169</v>
      </c>
      <c r="AN94" s="179">
        <v>5.9880239520958105E-2</v>
      </c>
      <c r="AO94" s="179">
        <v>0.10734463276836158</v>
      </c>
      <c r="AP94" s="179">
        <v>8.1632653061224386E-2</v>
      </c>
      <c r="AQ94" s="179">
        <v>8.9622641509434067E-2</v>
      </c>
      <c r="AR94" s="179">
        <v>0.15584415584415579</v>
      </c>
      <c r="AS94" s="179">
        <v>0.16104868913857684</v>
      </c>
      <c r="AT94" s="179">
        <v>0.18064516129032257</v>
      </c>
      <c r="AU94" s="179">
        <v>0.1762295081967212</v>
      </c>
      <c r="AV94" s="179">
        <v>0.14982578397212545</v>
      </c>
      <c r="AW94" s="179">
        <f t="shared" si="4"/>
        <v>5.3177021467059341E-2</v>
      </c>
      <c r="AX94" s="179">
        <f t="shared" si="4"/>
        <v>2.8571428571428439E-2</v>
      </c>
    </row>
    <row r="95" spans="3:50" ht="15.75">
      <c r="C95" s="145" t="s">
        <v>38</v>
      </c>
      <c r="D95" s="133">
        <v>414.54999999999995</v>
      </c>
      <c r="E95" s="139">
        <v>4.5832830780364257E-2</v>
      </c>
      <c r="F95" s="179">
        <v>4.5832830780364257E-2</v>
      </c>
      <c r="G95" s="179">
        <v>5.306959353515861E-2</v>
      </c>
      <c r="H95" s="179">
        <v>5.548184778675673E-2</v>
      </c>
      <c r="I95" s="179">
        <v>7.4779881799541675E-2</v>
      </c>
      <c r="J95" s="179">
        <v>7.9604390302737915E-2</v>
      </c>
      <c r="K95" s="179">
        <v>8.9253407309130395E-2</v>
      </c>
      <c r="L95" s="179">
        <v>0.10131467856712098</v>
      </c>
      <c r="M95" s="179">
        <v>0.12302496683150406</v>
      </c>
      <c r="N95" s="179">
        <v>0.14714750934748524</v>
      </c>
      <c r="O95" s="179">
        <v>0.17127005186346642</v>
      </c>
      <c r="P95" s="179">
        <v>0.18</v>
      </c>
      <c r="Q95" s="267">
        <v>0.2</v>
      </c>
      <c r="R95" s="167"/>
      <c r="S95" s="129"/>
      <c r="T95" s="145" t="s">
        <v>38</v>
      </c>
      <c r="U95" s="133">
        <v>414.54999999999995</v>
      </c>
      <c r="V95" s="179">
        <v>4.5832830780364257E-2</v>
      </c>
      <c r="W95" s="179">
        <v>0</v>
      </c>
      <c r="X95" s="179">
        <v>7.2367627547943528E-3</v>
      </c>
      <c r="Y95" s="179">
        <v>2.4122542515981199E-3</v>
      </c>
      <c r="Z95" s="179">
        <v>1.9298034012784945E-2</v>
      </c>
      <c r="AA95" s="179">
        <v>4.8245085031962398E-3</v>
      </c>
      <c r="AB95" s="179">
        <v>9.6490170063924796E-3</v>
      </c>
      <c r="AC95" s="179">
        <v>1.2061271257990586E-2</v>
      </c>
      <c r="AD95" s="179">
        <v>2.1710288264383079E-2</v>
      </c>
      <c r="AE95" s="179">
        <v>2.4122542515981185E-2</v>
      </c>
      <c r="AF95" s="179">
        <v>2.4122542515981171E-2</v>
      </c>
      <c r="AG95" s="179">
        <v>8.7299481365335774E-3</v>
      </c>
      <c r="AH95" s="267">
        <v>2.0000000000000018E-2</v>
      </c>
      <c r="AI95" s="129"/>
      <c r="AJ95" s="145" t="s">
        <v>38</v>
      </c>
      <c r="AK95" s="133">
        <v>414.54999999999995</v>
      </c>
      <c r="AL95" s="179">
        <v>4.5832830780364257E-2</v>
      </c>
      <c r="AM95" s="179">
        <v>0</v>
      </c>
      <c r="AN95" s="179">
        <v>0.15789473684210517</v>
      </c>
      <c r="AO95" s="179">
        <v>4.5454545454545477E-2</v>
      </c>
      <c r="AP95" s="179">
        <v>0.34782608695652167</v>
      </c>
      <c r="AQ95" s="179">
        <v>6.4516129032258104E-2</v>
      </c>
      <c r="AR95" s="179">
        <v>0.12121212121212127</v>
      </c>
      <c r="AS95" s="179">
        <v>0.13513513513513503</v>
      </c>
      <c r="AT95" s="179">
        <v>0.21428571428571441</v>
      </c>
      <c r="AU95" s="179">
        <v>0.19607843137254899</v>
      </c>
      <c r="AV95" s="179">
        <v>0.16393442622950807</v>
      </c>
      <c r="AW95" s="179">
        <f t="shared" si="4"/>
        <v>4.8499711869630986E-2</v>
      </c>
      <c r="AX95" s="179">
        <f t="shared" si="4"/>
        <v>0.10000000000000009</v>
      </c>
    </row>
    <row r="96" spans="3:50" ht="15.75">
      <c r="C96" s="145" t="s">
        <v>39</v>
      </c>
      <c r="D96" s="133">
        <v>1428.22</v>
      </c>
      <c r="E96" s="139">
        <v>0.33048129839940626</v>
      </c>
      <c r="F96" s="179">
        <v>0.3381831930654941</v>
      </c>
      <c r="G96" s="179">
        <v>0.35778801585189957</v>
      </c>
      <c r="H96" s="179">
        <v>0.36969094397221713</v>
      </c>
      <c r="I96" s="179">
        <v>0.38369438881964962</v>
      </c>
      <c r="J96" s="179">
        <v>0.4180028286958592</v>
      </c>
      <c r="K96" s="179">
        <v>0.45021075184495385</v>
      </c>
      <c r="L96" s="179">
        <v>0.46701488566187283</v>
      </c>
      <c r="M96" s="179">
        <v>0.51322625365839991</v>
      </c>
      <c r="N96" s="179">
        <v>0.55593676044306894</v>
      </c>
      <c r="O96" s="179">
        <v>0.59864726722773798</v>
      </c>
      <c r="P96" s="179">
        <v>0.62</v>
      </c>
      <c r="Q96" s="267">
        <v>0.63</v>
      </c>
      <c r="R96" s="167"/>
      <c r="S96" s="129"/>
      <c r="T96" s="145" t="s">
        <v>39</v>
      </c>
      <c r="U96" s="133">
        <v>1428.22</v>
      </c>
      <c r="V96" s="179">
        <v>0.33048129839940626</v>
      </c>
      <c r="W96" s="179">
        <v>7.7018946660878385E-3</v>
      </c>
      <c r="X96" s="179">
        <v>1.9604822786405462E-2</v>
      </c>
      <c r="Y96" s="179">
        <v>1.1902928120317569E-2</v>
      </c>
      <c r="Z96" s="179">
        <v>1.4003444847432489E-2</v>
      </c>
      <c r="AA96" s="179">
        <v>3.4308439876209573E-2</v>
      </c>
      <c r="AB96" s="179">
        <v>3.2207923149094653E-2</v>
      </c>
      <c r="AC96" s="179">
        <v>1.6804133816918976E-2</v>
      </c>
      <c r="AD96" s="179">
        <v>4.6211367996527086E-2</v>
      </c>
      <c r="AE96" s="179">
        <v>4.2710506784669033E-2</v>
      </c>
      <c r="AF96" s="179">
        <v>4.2710506784669033E-2</v>
      </c>
      <c r="AG96" s="179">
        <v>2.1352732772262017E-2</v>
      </c>
      <c r="AH96" s="267">
        <v>1.0000000000000009E-2</v>
      </c>
      <c r="AI96" s="129"/>
      <c r="AJ96" s="145" t="s">
        <v>39</v>
      </c>
      <c r="AK96" s="133">
        <v>1428.22</v>
      </c>
      <c r="AL96" s="179">
        <v>0.33048129839940626</v>
      </c>
      <c r="AM96" s="179">
        <v>2.3305084745762653E-2</v>
      </c>
      <c r="AN96" s="179">
        <v>5.7971014492753645E-2</v>
      </c>
      <c r="AO96" s="179">
        <v>3.3268101761252361E-2</v>
      </c>
      <c r="AP96" s="179">
        <v>3.7878787878787935E-2</v>
      </c>
      <c r="AQ96" s="179">
        <v>8.9416058394160655E-2</v>
      </c>
      <c r="AR96" s="179">
        <v>7.7051926298157394E-2</v>
      </c>
      <c r="AS96" s="179">
        <v>3.7325038880248865E-2</v>
      </c>
      <c r="AT96" s="179">
        <v>9.8950524737631051E-2</v>
      </c>
      <c r="AU96" s="179">
        <v>8.3219645293315159E-2</v>
      </c>
      <c r="AV96" s="179">
        <v>7.6826196473551656E-2</v>
      </c>
      <c r="AW96" s="179">
        <f t="shared" si="4"/>
        <v>3.4439891568164543E-2</v>
      </c>
      <c r="AX96" s="179">
        <f t="shared" si="4"/>
        <v>1.5873015873015886E-2</v>
      </c>
    </row>
    <row r="97" spans="3:50" ht="15.75">
      <c r="C97" s="145" t="s">
        <v>40</v>
      </c>
      <c r="D97" s="133">
        <v>0</v>
      </c>
      <c r="E97" s="139"/>
      <c r="F97" s="179"/>
      <c r="G97" s="179"/>
      <c r="H97" s="179"/>
      <c r="I97" s="179"/>
      <c r="J97" s="179"/>
      <c r="K97" s="179"/>
      <c r="L97" s="179"/>
      <c r="M97" s="179"/>
      <c r="N97" s="179"/>
      <c r="O97" s="179"/>
      <c r="P97" s="179"/>
      <c r="Q97" s="267"/>
      <c r="R97" s="167"/>
      <c r="S97" s="129"/>
      <c r="T97" s="145" t="s">
        <v>40</v>
      </c>
      <c r="U97" s="133">
        <v>0</v>
      </c>
      <c r="V97" s="179"/>
      <c r="W97" s="179"/>
      <c r="X97" s="179"/>
      <c r="Y97" s="179"/>
      <c r="Z97" s="179"/>
      <c r="AA97" s="179"/>
      <c r="AB97" s="179"/>
      <c r="AC97" s="179"/>
      <c r="AD97" s="179"/>
      <c r="AE97" s="179"/>
      <c r="AF97" s="179"/>
      <c r="AG97" s="179"/>
      <c r="AH97" s="267"/>
      <c r="AI97" s="129"/>
      <c r="AJ97" s="145" t="s">
        <v>40</v>
      </c>
      <c r="AK97" s="133">
        <v>0</v>
      </c>
      <c r="AL97" s="179"/>
      <c r="AM97" s="179"/>
      <c r="AN97" s="179"/>
      <c r="AO97" s="179"/>
      <c r="AP97" s="179"/>
      <c r="AQ97" s="179"/>
      <c r="AR97" s="179"/>
      <c r="AS97" s="179"/>
      <c r="AT97" s="179"/>
      <c r="AU97" s="179"/>
      <c r="AV97" s="179"/>
      <c r="AW97" s="179"/>
      <c r="AX97" s="179"/>
    </row>
    <row r="98" spans="3:50" ht="15.75">
      <c r="C98" s="145" t="s">
        <v>41</v>
      </c>
      <c r="D98" s="133">
        <v>1107.1199999999999</v>
      </c>
      <c r="E98" s="139">
        <v>0.23665004696871164</v>
      </c>
      <c r="F98" s="179">
        <v>0.25652142495845076</v>
      </c>
      <c r="G98" s="179">
        <v>0.26284413613700414</v>
      </c>
      <c r="H98" s="179">
        <v>0.27729604740226899</v>
      </c>
      <c r="I98" s="179">
        <v>0.28361875858082236</v>
      </c>
      <c r="J98" s="179">
        <v>0.30800635884095673</v>
      </c>
      <c r="K98" s="179">
        <v>0.32968422573885398</v>
      </c>
      <c r="L98" s="179">
        <v>0.3558783149071465</v>
      </c>
      <c r="M98" s="179">
        <v>0.36400751499385797</v>
      </c>
      <c r="N98" s="179">
        <v>0.42858949346051023</v>
      </c>
      <c r="O98" s="179">
        <v>0.49317147192716243</v>
      </c>
      <c r="P98" s="179">
        <v>0.51</v>
      </c>
      <c r="Q98" s="267">
        <v>0.52</v>
      </c>
      <c r="R98" s="167"/>
      <c r="S98" s="129"/>
      <c r="T98" s="145" t="s">
        <v>41</v>
      </c>
      <c r="U98" s="133">
        <v>1107.1199999999999</v>
      </c>
      <c r="V98" s="179">
        <v>0.23665004696871164</v>
      </c>
      <c r="W98" s="179">
        <v>1.987137798973912E-2</v>
      </c>
      <c r="X98" s="179">
        <v>6.3227111785533752E-3</v>
      </c>
      <c r="Y98" s="179">
        <v>1.445191126526485E-2</v>
      </c>
      <c r="Z98" s="179">
        <v>6.3227111785533752E-3</v>
      </c>
      <c r="AA98" s="179">
        <v>2.4387600260134368E-2</v>
      </c>
      <c r="AB98" s="179">
        <v>2.1677866897897247E-2</v>
      </c>
      <c r="AC98" s="179">
        <v>2.6194089168292523E-2</v>
      </c>
      <c r="AD98" s="179">
        <v>8.1292000867114744E-3</v>
      </c>
      <c r="AE98" s="179">
        <v>6.4581978466652257E-2</v>
      </c>
      <c r="AF98" s="179">
        <v>6.4581978466652201E-2</v>
      </c>
      <c r="AG98" s="179">
        <v>1.6828528072837579E-2</v>
      </c>
      <c r="AH98" s="267">
        <v>1.0000000000000009E-2</v>
      </c>
      <c r="AI98" s="129"/>
      <c r="AJ98" s="145" t="s">
        <v>41</v>
      </c>
      <c r="AK98" s="133">
        <v>1107.1199999999999</v>
      </c>
      <c r="AL98" s="179">
        <v>0.23665004696871164</v>
      </c>
      <c r="AM98" s="179">
        <v>8.3969465648854852E-2</v>
      </c>
      <c r="AN98" s="179">
        <v>2.4647887323943705E-2</v>
      </c>
      <c r="AO98" s="179">
        <v>5.4982817869415876E-2</v>
      </c>
      <c r="AP98" s="179">
        <v>2.2801302931596129E-2</v>
      </c>
      <c r="AQ98" s="179">
        <v>8.5987261146496671E-2</v>
      </c>
      <c r="AR98" s="179">
        <v>7.0381231671554245E-2</v>
      </c>
      <c r="AS98" s="179">
        <v>7.9452054794520596E-2</v>
      </c>
      <c r="AT98" s="179">
        <v>2.2842639593908646E-2</v>
      </c>
      <c r="AU98" s="179">
        <v>0.17741935483870977</v>
      </c>
      <c r="AV98" s="179">
        <v>0.15068493150684925</v>
      </c>
      <c r="AW98" s="179">
        <f t="shared" si="4"/>
        <v>3.2997113868308975E-2</v>
      </c>
      <c r="AX98" s="179">
        <f t="shared" si="4"/>
        <v>1.9230769230769246E-2</v>
      </c>
    </row>
    <row r="99" spans="3:50" ht="15.75">
      <c r="C99" s="145" t="s">
        <v>42</v>
      </c>
      <c r="D99" s="133">
        <v>2829.75</v>
      </c>
      <c r="E99" s="139">
        <v>0.18022793532997614</v>
      </c>
      <c r="F99" s="179">
        <v>0.18517536884883823</v>
      </c>
      <c r="G99" s="179">
        <v>0.21167947698559944</v>
      </c>
      <c r="H99" s="179">
        <v>0.23005565862708721</v>
      </c>
      <c r="I99" s="179">
        <v>0.2501987808110257</v>
      </c>
      <c r="J99" s="179">
        <v>0.26292075271667109</v>
      </c>
      <c r="K99" s="179">
        <v>0.27705627705627706</v>
      </c>
      <c r="L99" s="179">
        <v>0.29331213004682394</v>
      </c>
      <c r="M99" s="179">
        <v>0.30179344465058749</v>
      </c>
      <c r="N99" s="179">
        <v>0.32653061224489799</v>
      </c>
      <c r="O99" s="179">
        <v>0.35126777983920843</v>
      </c>
      <c r="P99" s="179">
        <v>0.37</v>
      </c>
      <c r="Q99" s="267">
        <v>0.39</v>
      </c>
      <c r="R99" s="167"/>
      <c r="S99" s="129"/>
      <c r="T99" s="145" t="s">
        <v>42</v>
      </c>
      <c r="U99" s="133">
        <v>2829.75</v>
      </c>
      <c r="V99" s="179">
        <v>0.18022793532997614</v>
      </c>
      <c r="W99" s="179">
        <v>4.9474335188620933E-3</v>
      </c>
      <c r="X99" s="179">
        <v>2.6504108136761212E-2</v>
      </c>
      <c r="Y99" s="179">
        <v>1.8376181641487771E-2</v>
      </c>
      <c r="Z99" s="179">
        <v>2.0143122183938489E-2</v>
      </c>
      <c r="AA99" s="179">
        <v>1.2721971905645391E-2</v>
      </c>
      <c r="AB99" s="179">
        <v>1.4135524339605965E-2</v>
      </c>
      <c r="AC99" s="179">
        <v>1.6255852990546882E-2</v>
      </c>
      <c r="AD99" s="179">
        <v>8.4813146037635567E-3</v>
      </c>
      <c r="AE99" s="179">
        <v>2.4737167594310494E-2</v>
      </c>
      <c r="AF99" s="179">
        <v>2.4737167594310439E-2</v>
      </c>
      <c r="AG99" s="179">
        <v>1.8732220160791568E-2</v>
      </c>
      <c r="AH99" s="267">
        <v>2.0000000000000018E-2</v>
      </c>
      <c r="AI99" s="129"/>
      <c r="AJ99" s="145" t="s">
        <v>42</v>
      </c>
      <c r="AK99" s="133">
        <v>2829.75</v>
      </c>
      <c r="AL99" s="179">
        <v>0.18022793532997614</v>
      </c>
      <c r="AM99" s="179">
        <v>2.745098039215688E-2</v>
      </c>
      <c r="AN99" s="179">
        <v>0.14312977099236648</v>
      </c>
      <c r="AO99" s="179">
        <v>8.6811352253756288E-2</v>
      </c>
      <c r="AP99" s="179">
        <v>8.7557603686635843E-2</v>
      </c>
      <c r="AQ99" s="179">
        <v>5.084745762711871E-2</v>
      </c>
      <c r="AR99" s="179">
        <v>5.3763440860215027E-2</v>
      </c>
      <c r="AS99" s="179">
        <v>5.8673469387755153E-2</v>
      </c>
      <c r="AT99" s="179">
        <v>2.8915662650602317E-2</v>
      </c>
      <c r="AU99" s="179">
        <v>8.1967213114754245E-2</v>
      </c>
      <c r="AV99" s="179">
        <v>7.5757575757575718E-2</v>
      </c>
      <c r="AW99" s="179">
        <f t="shared" si="4"/>
        <v>5.0627622056193429E-2</v>
      </c>
      <c r="AX99" s="179">
        <f t="shared" si="4"/>
        <v>5.1282051282051329E-2</v>
      </c>
    </row>
    <row r="100" spans="3:50" ht="15.75">
      <c r="C100" s="145" t="s">
        <v>43</v>
      </c>
      <c r="D100" s="133">
        <v>4744.0199999999995</v>
      </c>
      <c r="E100" s="139">
        <v>0.14713260062141392</v>
      </c>
      <c r="F100" s="179">
        <v>0.15451030982162808</v>
      </c>
      <c r="G100" s="179">
        <v>0.16652543623340543</v>
      </c>
      <c r="H100" s="179">
        <v>0.19118806413126421</v>
      </c>
      <c r="I100" s="179">
        <v>0.21184564989186389</v>
      </c>
      <c r="J100" s="179">
        <v>0.23650827778972267</v>
      </c>
      <c r="K100" s="179">
        <v>0.26032773892184269</v>
      </c>
      <c r="L100" s="179">
        <v>0.28182849144818112</v>
      </c>
      <c r="M100" s="179">
        <v>0.30859903626038682</v>
      </c>
      <c r="N100" s="179">
        <v>0.35202212469593303</v>
      </c>
      <c r="O100" s="179">
        <v>0.39544521313147923</v>
      </c>
      <c r="P100" s="179">
        <v>0.42</v>
      </c>
      <c r="Q100" s="267">
        <v>0.43</v>
      </c>
      <c r="R100" s="167"/>
      <c r="S100" s="129"/>
      <c r="T100" s="145" t="s">
        <v>43</v>
      </c>
      <c r="U100" s="133">
        <v>4744.0199999999995</v>
      </c>
      <c r="V100" s="179">
        <v>0.14713260062141392</v>
      </c>
      <c r="W100" s="179">
        <v>7.3777092002141609E-3</v>
      </c>
      <c r="X100" s="179">
        <v>1.2015126411777349E-2</v>
      </c>
      <c r="Y100" s="179">
        <v>2.466262789785878E-2</v>
      </c>
      <c r="Z100" s="179">
        <v>2.0657585760599673E-2</v>
      </c>
      <c r="AA100" s="179">
        <v>2.466262789785878E-2</v>
      </c>
      <c r="AB100" s="179">
        <v>2.3819461132120023E-2</v>
      </c>
      <c r="AC100" s="179">
        <v>2.1500752526338429E-2</v>
      </c>
      <c r="AD100" s="179">
        <v>2.6770544812205699E-2</v>
      </c>
      <c r="AE100" s="179">
        <v>4.3423088435546209E-2</v>
      </c>
      <c r="AF100" s="179">
        <v>4.3423088435546209E-2</v>
      </c>
      <c r="AG100" s="179">
        <v>2.455478686852075E-2</v>
      </c>
      <c r="AH100" s="267">
        <v>1.0000000000000009E-2</v>
      </c>
      <c r="AI100" s="129"/>
      <c r="AJ100" s="145" t="s">
        <v>43</v>
      </c>
      <c r="AK100" s="133">
        <v>4744.0199999999995</v>
      </c>
      <c r="AL100" s="179">
        <v>0.14713260062141392</v>
      </c>
      <c r="AM100" s="179">
        <v>5.0143266475644668E-2</v>
      </c>
      <c r="AN100" s="179">
        <v>7.7762619372441985E-2</v>
      </c>
      <c r="AO100" s="179">
        <v>0.14810126582278482</v>
      </c>
      <c r="AP100" s="179">
        <v>0.1080485115766263</v>
      </c>
      <c r="AQ100" s="179">
        <v>0.11641791044776119</v>
      </c>
      <c r="AR100" s="179">
        <v>0.10071301247771838</v>
      </c>
      <c r="AS100" s="179">
        <v>8.259109311740892E-2</v>
      </c>
      <c r="AT100" s="179">
        <v>9.4988780852655247E-2</v>
      </c>
      <c r="AU100" s="179">
        <v>0.14071038251366114</v>
      </c>
      <c r="AV100" s="179">
        <v>0.1233532934131736</v>
      </c>
      <c r="AW100" s="179">
        <f t="shared" si="4"/>
        <v>5.846377825838274E-2</v>
      </c>
      <c r="AX100" s="179">
        <f t="shared" si="4"/>
        <v>2.3255813953488393E-2</v>
      </c>
    </row>
    <row r="101" spans="3:50" ht="15.75">
      <c r="C101" s="145" t="s">
        <v>44</v>
      </c>
      <c r="D101" s="133">
        <v>588.91999999999996</v>
      </c>
      <c r="E101" s="139">
        <v>9.6787339536779191E-2</v>
      </c>
      <c r="F101" s="179">
        <v>9.8485363037424445E-2</v>
      </c>
      <c r="G101" s="179">
        <v>0.12055966854581268</v>
      </c>
      <c r="H101" s="179">
        <v>0.12395571554710318</v>
      </c>
      <c r="I101" s="179">
        <v>0.12735176254839367</v>
      </c>
      <c r="J101" s="179">
        <v>0.13414385655097469</v>
      </c>
      <c r="K101" s="179">
        <v>0.13923792705291041</v>
      </c>
      <c r="L101" s="179">
        <v>0.14093595055355568</v>
      </c>
      <c r="M101" s="179">
        <v>0.15452013855871766</v>
      </c>
      <c r="N101" s="179">
        <v>0.23347823133872175</v>
      </c>
      <c r="O101" s="179">
        <v>0.31243632411872585</v>
      </c>
      <c r="P101" s="179">
        <v>0.33</v>
      </c>
      <c r="Q101" s="267">
        <v>0.35</v>
      </c>
      <c r="R101" s="167"/>
      <c r="S101" s="129"/>
      <c r="T101" s="145" t="s">
        <v>44</v>
      </c>
      <c r="U101" s="133">
        <v>588.91999999999996</v>
      </c>
      <c r="V101" s="179">
        <v>9.6787339536779191E-2</v>
      </c>
      <c r="W101" s="179">
        <v>1.6980235006452543E-3</v>
      </c>
      <c r="X101" s="179">
        <v>2.2074305508388237E-2</v>
      </c>
      <c r="Y101" s="179">
        <v>3.3960470012904947E-3</v>
      </c>
      <c r="Z101" s="179">
        <v>3.3960470012904947E-3</v>
      </c>
      <c r="AA101" s="179">
        <v>6.7920940025810173E-3</v>
      </c>
      <c r="AB101" s="179">
        <v>5.0940705019357213E-3</v>
      </c>
      <c r="AC101" s="179">
        <v>1.6980235006452682E-3</v>
      </c>
      <c r="AD101" s="179">
        <v>1.3584188005161979E-2</v>
      </c>
      <c r="AE101" s="179">
        <v>7.8958092780004097E-2</v>
      </c>
      <c r="AF101" s="179">
        <v>7.8958092780004097E-2</v>
      </c>
      <c r="AG101" s="179">
        <v>1.7563675881274166E-2</v>
      </c>
      <c r="AH101" s="267">
        <v>1.9999999999999962E-2</v>
      </c>
      <c r="AI101" s="129"/>
      <c r="AJ101" s="145" t="s">
        <v>44</v>
      </c>
      <c r="AK101" s="133">
        <v>588.91999999999996</v>
      </c>
      <c r="AL101" s="179">
        <v>9.6787339536779191E-2</v>
      </c>
      <c r="AM101" s="179">
        <v>1.7543859649122862E-2</v>
      </c>
      <c r="AN101" s="179">
        <v>0.22413793103448276</v>
      </c>
      <c r="AO101" s="179">
        <v>2.8169014084507015E-2</v>
      </c>
      <c r="AP101" s="179">
        <v>2.7397260273972577E-2</v>
      </c>
      <c r="AQ101" s="179">
        <v>5.3333333333333503E-2</v>
      </c>
      <c r="AR101" s="179">
        <v>3.7974683544303604E-2</v>
      </c>
      <c r="AS101" s="179">
        <v>1.2195121951219651E-2</v>
      </c>
      <c r="AT101" s="179">
        <v>9.6385542168674593E-2</v>
      </c>
      <c r="AU101" s="179">
        <v>0.51098901098901106</v>
      </c>
      <c r="AV101" s="179">
        <v>0.33818181818181825</v>
      </c>
      <c r="AW101" s="179">
        <f t="shared" si="4"/>
        <v>5.3223260246285348E-2</v>
      </c>
      <c r="AX101" s="179">
        <f t="shared" si="4"/>
        <v>5.7142857142857037E-2</v>
      </c>
    </row>
    <row r="102" spans="3:50" ht="15.75">
      <c r="C102" s="145" t="s">
        <v>45</v>
      </c>
      <c r="D102" s="133">
        <v>3407.5099999999998</v>
      </c>
      <c r="E102" s="139">
        <v>0.18429879882964395</v>
      </c>
      <c r="F102" s="179">
        <v>0.1948636981256108</v>
      </c>
      <c r="G102" s="179">
        <v>0.21364574131844075</v>
      </c>
      <c r="H102" s="179">
        <v>0.23330819278593462</v>
      </c>
      <c r="I102" s="179">
        <v>0.24856860288010896</v>
      </c>
      <c r="J102" s="179">
        <v>0.27087227917159451</v>
      </c>
      <c r="K102" s="179">
        <v>0.29933881338572743</v>
      </c>
      <c r="L102" s="179">
        <v>0.32399024507631674</v>
      </c>
      <c r="M102" s="179">
        <v>0.3457069825180264</v>
      </c>
      <c r="N102" s="179">
        <v>0.38928719211388962</v>
      </c>
      <c r="O102" s="179">
        <v>0.43286740170975291</v>
      </c>
      <c r="P102" s="179">
        <v>0.44</v>
      </c>
      <c r="Q102" s="267">
        <v>0.45</v>
      </c>
      <c r="R102" s="167"/>
      <c r="S102" s="129"/>
      <c r="T102" s="145" t="s">
        <v>45</v>
      </c>
      <c r="U102" s="133">
        <v>3407.5099999999998</v>
      </c>
      <c r="V102" s="179">
        <v>0.18429879882964395</v>
      </c>
      <c r="W102" s="179">
        <v>1.0564899295966851E-2</v>
      </c>
      <c r="X102" s="179">
        <v>1.8782043192829945E-2</v>
      </c>
      <c r="Y102" s="179">
        <v>1.9662451467493874E-2</v>
      </c>
      <c r="Z102" s="179">
        <v>1.5260410094174337E-2</v>
      </c>
      <c r="AA102" s="179">
        <v>2.2303676291485552E-2</v>
      </c>
      <c r="AB102" s="179">
        <v>2.8466534214132921E-2</v>
      </c>
      <c r="AC102" s="179">
        <v>2.4651431690589309E-2</v>
      </c>
      <c r="AD102" s="179">
        <v>2.1716737441709655E-2</v>
      </c>
      <c r="AE102" s="179">
        <v>4.3580209595863229E-2</v>
      </c>
      <c r="AF102" s="179">
        <v>4.3580209595863284E-2</v>
      </c>
      <c r="AG102" s="179">
        <v>7.1325982902470941E-3</v>
      </c>
      <c r="AH102" s="267">
        <v>1.0000000000000009E-2</v>
      </c>
      <c r="AI102" s="129"/>
      <c r="AJ102" s="145" t="s">
        <v>45</v>
      </c>
      <c r="AK102" s="133">
        <v>3407.5099999999998</v>
      </c>
      <c r="AL102" s="179">
        <v>0.18429879882964395</v>
      </c>
      <c r="AM102" s="179">
        <v>5.7324840764331211E-2</v>
      </c>
      <c r="AN102" s="179">
        <v>9.6385542168674634E-2</v>
      </c>
      <c r="AO102" s="179">
        <v>9.2032967032967095E-2</v>
      </c>
      <c r="AP102" s="179">
        <v>6.5408805031446526E-2</v>
      </c>
      <c r="AQ102" s="179">
        <v>8.9728453364816912E-2</v>
      </c>
      <c r="AR102" s="179">
        <v>0.10509209100758404</v>
      </c>
      <c r="AS102" s="179">
        <v>8.2352941176470559E-2</v>
      </c>
      <c r="AT102" s="179">
        <v>6.7028985507246439E-2</v>
      </c>
      <c r="AU102" s="179">
        <v>0.12606112054329363</v>
      </c>
      <c r="AV102" s="179">
        <v>0.11194873727855266</v>
      </c>
      <c r="AW102" s="179">
        <f t="shared" si="4"/>
        <v>1.6210450659652487E-2</v>
      </c>
      <c r="AX102" s="179">
        <f t="shared" si="4"/>
        <v>2.222222222222224E-2</v>
      </c>
    </row>
    <row r="103" spans="3:50" ht="15.75">
      <c r="C103" s="145" t="s">
        <v>46</v>
      </c>
      <c r="D103" s="133">
        <v>1815.39</v>
      </c>
      <c r="E103" s="139">
        <v>0.25724499969703479</v>
      </c>
      <c r="F103" s="179">
        <v>0.26716022452475774</v>
      </c>
      <c r="G103" s="179">
        <v>0.28368559923762937</v>
      </c>
      <c r="H103" s="179">
        <v>0.300210973950501</v>
      </c>
      <c r="I103" s="179">
        <v>0.32885495678614513</v>
      </c>
      <c r="J103" s="179">
        <v>0.34648202314654147</v>
      </c>
      <c r="K103" s="179">
        <v>0.35970232291683879</v>
      </c>
      <c r="L103" s="179">
        <v>0.37953277257228474</v>
      </c>
      <c r="M103" s="179">
        <v>0.39330391816634441</v>
      </c>
      <c r="N103" s="179">
        <v>0.43131228000594912</v>
      </c>
      <c r="O103" s="179">
        <v>0.46932064184555383</v>
      </c>
      <c r="P103" s="179">
        <v>0.48</v>
      </c>
      <c r="Q103" s="267">
        <v>0.5</v>
      </c>
      <c r="R103" s="167"/>
      <c r="S103" s="129"/>
      <c r="T103" s="145" t="s">
        <v>46</v>
      </c>
      <c r="U103" s="133">
        <v>1815.39</v>
      </c>
      <c r="V103" s="179">
        <v>0.25724499969703479</v>
      </c>
      <c r="W103" s="179">
        <v>9.915224827722946E-3</v>
      </c>
      <c r="X103" s="179">
        <v>1.6525374712871632E-2</v>
      </c>
      <c r="Y103" s="179">
        <v>1.6525374712871632E-2</v>
      </c>
      <c r="Z103" s="179">
        <v>2.8643982835644122E-2</v>
      </c>
      <c r="AA103" s="179">
        <v>1.7627066360396348E-2</v>
      </c>
      <c r="AB103" s="179">
        <v>1.3220299770297317E-2</v>
      </c>
      <c r="AC103" s="179">
        <v>1.9830449655445948E-2</v>
      </c>
      <c r="AD103" s="179">
        <v>1.3771145594059675E-2</v>
      </c>
      <c r="AE103" s="179">
        <v>3.800836183960471E-2</v>
      </c>
      <c r="AF103" s="179">
        <v>3.800836183960471E-2</v>
      </c>
      <c r="AG103" s="179">
        <v>1.067935815444615E-2</v>
      </c>
      <c r="AH103" s="267">
        <v>2.0000000000000018E-2</v>
      </c>
      <c r="AI103" s="129"/>
      <c r="AJ103" s="145" t="s">
        <v>46</v>
      </c>
      <c r="AK103" s="133">
        <v>1815.39</v>
      </c>
      <c r="AL103" s="179">
        <v>0.25724499969703479</v>
      </c>
      <c r="AM103" s="179">
        <v>3.8543897216273999E-2</v>
      </c>
      <c r="AN103" s="179">
        <v>6.1855670103092855E-2</v>
      </c>
      <c r="AO103" s="179">
        <v>5.8252427184466084E-2</v>
      </c>
      <c r="AP103" s="179">
        <v>9.5412844036697211E-2</v>
      </c>
      <c r="AQ103" s="179">
        <v>5.3601340033500713E-2</v>
      </c>
      <c r="AR103" s="179">
        <v>3.8155802861685295E-2</v>
      </c>
      <c r="AS103" s="179">
        <v>5.5130168453292529E-2</v>
      </c>
      <c r="AT103" s="179">
        <v>3.6284470246734389E-2</v>
      </c>
      <c r="AU103" s="179">
        <v>9.6638655462184864E-2</v>
      </c>
      <c r="AV103" s="179">
        <v>8.8122605363984668E-2</v>
      </c>
      <c r="AW103" s="179">
        <f t="shared" si="4"/>
        <v>2.2248662821762813E-2</v>
      </c>
      <c r="AX103" s="179">
        <f t="shared" si="4"/>
        <v>4.0000000000000036E-2</v>
      </c>
    </row>
    <row r="104" spans="3:50" ht="15.75">
      <c r="C104" s="145" t="s">
        <v>47</v>
      </c>
      <c r="D104" s="133">
        <v>1471.49</v>
      </c>
      <c r="E104" s="139">
        <v>0.23853373111607962</v>
      </c>
      <c r="F104" s="179">
        <v>0.24397039735234355</v>
      </c>
      <c r="G104" s="179">
        <v>0.25076623014767346</v>
      </c>
      <c r="H104" s="179">
        <v>0.25756206294300332</v>
      </c>
      <c r="I104" s="179">
        <v>0.26299872917926725</v>
      </c>
      <c r="J104" s="179">
        <v>0.26911497869506418</v>
      </c>
      <c r="K104" s="179">
        <v>0.2752312282108611</v>
      </c>
      <c r="L104" s="179">
        <v>0.30173497611264771</v>
      </c>
      <c r="M104" s="179">
        <v>0.36425663782968282</v>
      </c>
      <c r="N104" s="179">
        <v>0.38770226097357097</v>
      </c>
      <c r="O104" s="179">
        <v>0.41114788411745917</v>
      </c>
      <c r="P104" s="179">
        <v>0.42</v>
      </c>
      <c r="Q104" s="267">
        <v>0.44</v>
      </c>
      <c r="R104" s="167"/>
      <c r="S104" s="129"/>
      <c r="T104" s="145" t="s">
        <v>47</v>
      </c>
      <c r="U104" s="133">
        <v>1471.49</v>
      </c>
      <c r="V104" s="179">
        <v>0.23853373111607962</v>
      </c>
      <c r="W104" s="179">
        <v>5.4366662362639318E-3</v>
      </c>
      <c r="X104" s="179">
        <v>6.7958327953299147E-3</v>
      </c>
      <c r="Y104" s="179">
        <v>6.7958327953298592E-3</v>
      </c>
      <c r="Z104" s="179">
        <v>5.4366662362639318E-3</v>
      </c>
      <c r="AA104" s="179">
        <v>6.1162495157969232E-3</v>
      </c>
      <c r="AB104" s="179">
        <v>6.1162495157969232E-3</v>
      </c>
      <c r="AC104" s="179">
        <v>2.6503747901786612E-2</v>
      </c>
      <c r="AD104" s="179">
        <v>6.2521661717035104E-2</v>
      </c>
      <c r="AE104" s="179">
        <v>2.344562314388815E-2</v>
      </c>
      <c r="AF104" s="179">
        <v>2.3445623143888206E-2</v>
      </c>
      <c r="AG104" s="179">
        <v>8.8521158825408119E-3</v>
      </c>
      <c r="AH104" s="267">
        <v>2.0000000000000018E-2</v>
      </c>
      <c r="AI104" s="129"/>
      <c r="AJ104" s="145" t="s">
        <v>47</v>
      </c>
      <c r="AK104" s="133">
        <v>1471.49</v>
      </c>
      <c r="AL104" s="179">
        <v>0.23853373111607962</v>
      </c>
      <c r="AM104" s="179">
        <v>2.2792022792022828E-2</v>
      </c>
      <c r="AN104" s="179">
        <v>2.7855153203342663E-2</v>
      </c>
      <c r="AO104" s="179">
        <v>2.7100271002709848E-2</v>
      </c>
      <c r="AP104" s="179">
        <v>2.1108179419525103E-2</v>
      </c>
      <c r="AQ104" s="179">
        <v>2.325581395348841E-2</v>
      </c>
      <c r="AR104" s="179">
        <v>2.2727272727272766E-2</v>
      </c>
      <c r="AS104" s="179">
        <v>9.6296296296296255E-2</v>
      </c>
      <c r="AT104" s="179">
        <v>0.20720720720720717</v>
      </c>
      <c r="AU104" s="179">
        <v>6.4365671641790995E-2</v>
      </c>
      <c r="AV104" s="179">
        <v>6.047326906222622E-2</v>
      </c>
      <c r="AW104" s="179">
        <f t="shared" si="4"/>
        <v>2.1076466387001933E-2</v>
      </c>
      <c r="AX104" s="179">
        <f t="shared" si="4"/>
        <v>4.5454545454545497E-2</v>
      </c>
    </row>
    <row r="105" spans="3:50" ht="15.75">
      <c r="C105" s="145" t="s">
        <v>48</v>
      </c>
      <c r="D105" s="133">
        <v>3823.94</v>
      </c>
      <c r="E105" s="139">
        <v>0.21417700068515719</v>
      </c>
      <c r="F105" s="179">
        <v>0.21731512523732066</v>
      </c>
      <c r="G105" s="179">
        <v>0.23431329989487282</v>
      </c>
      <c r="H105" s="179">
        <v>0.25784923403609888</v>
      </c>
      <c r="I105" s="179">
        <v>0.26909418034801802</v>
      </c>
      <c r="J105" s="179">
        <v>0.29210709373055016</v>
      </c>
      <c r="K105" s="179">
        <v>0.31198188256091886</v>
      </c>
      <c r="L105" s="179">
        <v>0.33944047239234926</v>
      </c>
      <c r="M105" s="179">
        <v>0.37186775943137185</v>
      </c>
      <c r="N105" s="179">
        <v>0.41030978519537442</v>
      </c>
      <c r="O105" s="179">
        <v>0.448751810959377</v>
      </c>
      <c r="P105" s="179">
        <v>0.47</v>
      </c>
      <c r="Q105" s="267">
        <v>0.48</v>
      </c>
      <c r="R105" s="167"/>
      <c r="S105" s="129"/>
      <c r="T105" s="145" t="s">
        <v>48</v>
      </c>
      <c r="U105" s="133">
        <v>3823.94</v>
      </c>
      <c r="V105" s="179">
        <v>0.21417700068515719</v>
      </c>
      <c r="W105" s="179">
        <v>3.1381245521634737E-3</v>
      </c>
      <c r="X105" s="179">
        <v>1.6998174657552156E-2</v>
      </c>
      <c r="Y105" s="179">
        <v>2.3535934141226067E-2</v>
      </c>
      <c r="Z105" s="179">
        <v>1.1244946311919135E-2</v>
      </c>
      <c r="AA105" s="179">
        <v>2.3012913382532141E-2</v>
      </c>
      <c r="AB105" s="179">
        <v>1.9874788830368695E-2</v>
      </c>
      <c r="AC105" s="179">
        <v>2.7458589831430402E-2</v>
      </c>
      <c r="AD105" s="179">
        <v>3.242728703902259E-2</v>
      </c>
      <c r="AE105" s="179">
        <v>3.8442025764002574E-2</v>
      </c>
      <c r="AF105" s="179">
        <v>3.8442025764002574E-2</v>
      </c>
      <c r="AG105" s="179">
        <v>2.1248189040622978E-2</v>
      </c>
      <c r="AH105" s="267">
        <v>1.0000000000000009E-2</v>
      </c>
      <c r="AI105" s="129"/>
      <c r="AJ105" s="145" t="s">
        <v>48</v>
      </c>
      <c r="AK105" s="133">
        <v>3823.94</v>
      </c>
      <c r="AL105" s="179">
        <v>0.21417700068515719</v>
      </c>
      <c r="AM105" s="179">
        <v>1.4652014652014645E-2</v>
      </c>
      <c r="AN105" s="179">
        <v>7.8219013237063775E-2</v>
      </c>
      <c r="AO105" s="179">
        <v>0.10044642857142859</v>
      </c>
      <c r="AP105" s="179">
        <v>4.3610547667342861E-2</v>
      </c>
      <c r="AQ105" s="179">
        <v>8.551992225461609E-2</v>
      </c>
      <c r="AR105" s="179">
        <v>6.8039391226499615E-2</v>
      </c>
      <c r="AS105" s="179">
        <v>8.8013411567476926E-2</v>
      </c>
      <c r="AT105" s="179">
        <v>9.5531587057010814E-2</v>
      </c>
      <c r="AU105" s="179">
        <v>0.10337552742616034</v>
      </c>
      <c r="AV105" s="179">
        <v>9.3690248565965584E-2</v>
      </c>
      <c r="AW105" s="179">
        <f t="shared" si="4"/>
        <v>4.5208912852389316E-2</v>
      </c>
      <c r="AX105" s="179">
        <f t="shared" si="4"/>
        <v>2.0833333333333353E-2</v>
      </c>
    </row>
    <row r="106" spans="3:50" ht="15.75">
      <c r="C106" s="145" t="s">
        <v>49</v>
      </c>
      <c r="D106" s="133">
        <v>0</v>
      </c>
      <c r="E106" s="139"/>
      <c r="F106" s="179"/>
      <c r="G106" s="179"/>
      <c r="H106" s="179"/>
      <c r="I106" s="179"/>
      <c r="J106" s="179"/>
      <c r="K106" s="179"/>
      <c r="L106" s="179"/>
      <c r="M106" s="179"/>
      <c r="N106" s="179"/>
      <c r="O106" s="179"/>
      <c r="P106" s="179"/>
      <c r="Q106" s="267"/>
      <c r="R106" s="167"/>
      <c r="S106" s="129"/>
      <c r="T106" s="145" t="s">
        <v>49</v>
      </c>
      <c r="U106" s="133">
        <v>0</v>
      </c>
      <c r="V106" s="179"/>
      <c r="W106" s="179"/>
      <c r="X106" s="179"/>
      <c r="Y106" s="179"/>
      <c r="Z106" s="179"/>
      <c r="AA106" s="179"/>
      <c r="AB106" s="179"/>
      <c r="AC106" s="179"/>
      <c r="AD106" s="179"/>
      <c r="AE106" s="179"/>
      <c r="AF106" s="179"/>
      <c r="AG106" s="179"/>
      <c r="AH106" s="267"/>
      <c r="AI106" s="129"/>
      <c r="AJ106" s="145" t="s">
        <v>49</v>
      </c>
      <c r="AK106" s="133">
        <v>0</v>
      </c>
      <c r="AL106" s="179"/>
      <c r="AM106" s="179"/>
      <c r="AN106" s="179"/>
      <c r="AO106" s="179"/>
      <c r="AP106" s="179"/>
      <c r="AQ106" s="179"/>
      <c r="AR106" s="179"/>
      <c r="AS106" s="179"/>
      <c r="AT106" s="179"/>
      <c r="AU106" s="179"/>
      <c r="AV106" s="179"/>
      <c r="AW106" s="179"/>
      <c r="AX106" s="179"/>
    </row>
    <row r="107" spans="3:50" ht="15.75">
      <c r="C107" s="145" t="s">
        <v>50</v>
      </c>
      <c r="D107" s="133">
        <v>1639.51</v>
      </c>
      <c r="E107" s="139">
        <v>0.21103866399107049</v>
      </c>
      <c r="F107" s="179">
        <v>0.23177656738903696</v>
      </c>
      <c r="G107" s="179">
        <v>0.23909582741184868</v>
      </c>
      <c r="H107" s="179">
        <v>0.25007471744606619</v>
      </c>
      <c r="I107" s="179">
        <v>0.25922379247458083</v>
      </c>
      <c r="J107" s="179">
        <v>0.26898280583832973</v>
      </c>
      <c r="K107" s="179">
        <v>0.29886978426481081</v>
      </c>
      <c r="L107" s="179">
        <v>0.32265737933894884</v>
      </c>
      <c r="M107" s="179">
        <v>0.34095552939597806</v>
      </c>
      <c r="N107" s="179">
        <v>0.38060152118620805</v>
      </c>
      <c r="O107" s="179">
        <v>0.42024751297643809</v>
      </c>
      <c r="P107" s="179">
        <v>0.44</v>
      </c>
      <c r="Q107" s="267">
        <v>0.45</v>
      </c>
      <c r="R107" s="167"/>
      <c r="S107" s="129"/>
      <c r="T107" s="145" t="s">
        <v>50</v>
      </c>
      <c r="U107" s="133">
        <v>1639.51</v>
      </c>
      <c r="V107" s="179">
        <v>0.21103866399107049</v>
      </c>
      <c r="W107" s="179">
        <v>2.0737903397966467E-2</v>
      </c>
      <c r="X107" s="179">
        <v>7.3192600228117188E-3</v>
      </c>
      <c r="Y107" s="179">
        <v>1.0978890034217509E-2</v>
      </c>
      <c r="Z107" s="179">
        <v>9.1490750285146416E-3</v>
      </c>
      <c r="AA107" s="179">
        <v>9.7590133637489029E-3</v>
      </c>
      <c r="AB107" s="179">
        <v>2.9886978426481081E-2</v>
      </c>
      <c r="AC107" s="179">
        <v>2.3787595074138024E-2</v>
      </c>
      <c r="AD107" s="179">
        <v>1.8298150057029228E-2</v>
      </c>
      <c r="AE107" s="179">
        <v>3.9645991790229984E-2</v>
      </c>
      <c r="AF107" s="179">
        <v>3.964599179023004E-2</v>
      </c>
      <c r="AG107" s="179">
        <v>1.9752487023561915E-2</v>
      </c>
      <c r="AH107" s="267">
        <v>1.0000000000000009E-2</v>
      </c>
      <c r="AI107" s="129"/>
      <c r="AJ107" s="145" t="s">
        <v>50</v>
      </c>
      <c r="AK107" s="133">
        <v>1639.51</v>
      </c>
      <c r="AL107" s="179">
        <v>0.21103866399107049</v>
      </c>
      <c r="AM107" s="179">
        <v>9.8265895953757246E-2</v>
      </c>
      <c r="AN107" s="179">
        <v>3.1578947368421165E-2</v>
      </c>
      <c r="AO107" s="179">
        <v>4.5918367346938639E-2</v>
      </c>
      <c r="AP107" s="179">
        <v>3.6585365853658638E-2</v>
      </c>
      <c r="AQ107" s="179">
        <v>3.7647058823529325E-2</v>
      </c>
      <c r="AR107" s="179">
        <v>0.1111111111111111</v>
      </c>
      <c r="AS107" s="179">
        <v>7.9591836734693944E-2</v>
      </c>
      <c r="AT107" s="179">
        <v>5.6710775047258959E-2</v>
      </c>
      <c r="AU107" s="179">
        <v>0.11627906976744179</v>
      </c>
      <c r="AV107" s="179">
        <v>0.10416666666666675</v>
      </c>
      <c r="AW107" s="179">
        <f t="shared" si="4"/>
        <v>4.4892015962640718E-2</v>
      </c>
      <c r="AX107" s="179">
        <f t="shared" si="4"/>
        <v>2.222222222222224E-2</v>
      </c>
    </row>
    <row r="108" spans="3:50" ht="15.75">
      <c r="C108" s="145" t="s">
        <v>51</v>
      </c>
      <c r="D108" s="133">
        <v>771.35</v>
      </c>
      <c r="E108" s="139">
        <v>0.1555714007908213</v>
      </c>
      <c r="F108" s="179">
        <v>0.1555714007908213</v>
      </c>
      <c r="G108" s="179">
        <v>0.15686782913074479</v>
      </c>
      <c r="H108" s="179">
        <v>0.15946068581059181</v>
      </c>
      <c r="I108" s="179">
        <v>0.17112854086990342</v>
      </c>
      <c r="J108" s="179">
        <v>0.19576067932845012</v>
      </c>
      <c r="K108" s="179">
        <v>0.21650353276722628</v>
      </c>
      <c r="L108" s="179">
        <v>0.25280352628508457</v>
      </c>
      <c r="M108" s="179">
        <v>0.28262137810332533</v>
      </c>
      <c r="N108" s="179">
        <v>0.39087314448693844</v>
      </c>
      <c r="O108" s="179">
        <v>0.49912491087055161</v>
      </c>
      <c r="P108" s="179">
        <v>0.52</v>
      </c>
      <c r="Q108" s="267">
        <v>0.54</v>
      </c>
      <c r="R108" s="167"/>
      <c r="S108" s="129"/>
      <c r="T108" s="145" t="s">
        <v>51</v>
      </c>
      <c r="U108" s="133">
        <v>771.35</v>
      </c>
      <c r="V108" s="179">
        <v>0.1555714007908213</v>
      </c>
      <c r="W108" s="179">
        <v>0</v>
      </c>
      <c r="X108" s="179">
        <v>1.2964283399234944E-3</v>
      </c>
      <c r="Y108" s="179">
        <v>2.5928566798470165E-3</v>
      </c>
      <c r="Z108" s="179">
        <v>1.1667855059311616E-2</v>
      </c>
      <c r="AA108" s="179">
        <v>2.4632138458546698E-2</v>
      </c>
      <c r="AB108" s="179">
        <v>2.074285343877616E-2</v>
      </c>
      <c r="AC108" s="179">
        <v>3.6299993517858287E-2</v>
      </c>
      <c r="AD108" s="179">
        <v>2.9817851818240759E-2</v>
      </c>
      <c r="AE108" s="179">
        <v>0.10825176638361311</v>
      </c>
      <c r="AF108" s="179">
        <v>0.10825176638361317</v>
      </c>
      <c r="AG108" s="179">
        <v>2.087508912944841E-2</v>
      </c>
      <c r="AH108" s="267">
        <v>2.0000000000000018E-2</v>
      </c>
      <c r="AI108" s="129"/>
      <c r="AJ108" s="145" t="s">
        <v>51</v>
      </c>
      <c r="AK108" s="133">
        <v>771.35</v>
      </c>
      <c r="AL108" s="179">
        <v>0.1555714007908213</v>
      </c>
      <c r="AM108" s="179">
        <v>0</v>
      </c>
      <c r="AN108" s="179">
        <v>8.3333333333332274E-3</v>
      </c>
      <c r="AO108" s="179">
        <v>1.652892561983468E-2</v>
      </c>
      <c r="AP108" s="179">
        <v>7.3170731707317194E-2</v>
      </c>
      <c r="AQ108" s="179">
        <v>0.14393939393939389</v>
      </c>
      <c r="AR108" s="179">
        <v>0.1059602649006622</v>
      </c>
      <c r="AS108" s="179">
        <v>0.16766467065868257</v>
      </c>
      <c r="AT108" s="179">
        <v>0.11794871794871802</v>
      </c>
      <c r="AU108" s="179">
        <v>0.38302752293577974</v>
      </c>
      <c r="AV108" s="179">
        <v>0.27694859038142627</v>
      </c>
      <c r="AW108" s="179">
        <f t="shared" si="4"/>
        <v>4.0144402172016168E-2</v>
      </c>
      <c r="AX108" s="179">
        <f t="shared" si="4"/>
        <v>3.703703703703707E-2</v>
      </c>
    </row>
    <row r="109" spans="3:50" ht="15.75">
      <c r="C109" s="145" t="s">
        <v>52</v>
      </c>
      <c r="D109" s="133">
        <v>2801.43</v>
      </c>
      <c r="E109" s="139">
        <v>0.18633340829504932</v>
      </c>
      <c r="F109" s="179">
        <v>0.19597134320686221</v>
      </c>
      <c r="G109" s="179">
        <v>0.20917888364156878</v>
      </c>
      <c r="H109" s="179">
        <v>0.22809779291290522</v>
      </c>
      <c r="I109" s="179">
        <v>0.24487493887050543</v>
      </c>
      <c r="J109" s="179">
        <v>0.27057609863533982</v>
      </c>
      <c r="K109" s="179">
        <v>0.28378363907004639</v>
      </c>
      <c r="L109" s="179">
        <v>0.30020382447535726</v>
      </c>
      <c r="M109" s="179">
        <v>0.33340115583826835</v>
      </c>
      <c r="N109" s="179">
        <v>0.36499216471587725</v>
      </c>
      <c r="O109" s="179">
        <v>0.39658317359348622</v>
      </c>
      <c r="P109" s="179">
        <v>0.42</v>
      </c>
      <c r="Q109" s="267">
        <v>0.43</v>
      </c>
      <c r="R109" s="167"/>
      <c r="S109" s="129"/>
      <c r="T109" s="145" t="s">
        <v>52</v>
      </c>
      <c r="U109" s="133">
        <v>2801.43</v>
      </c>
      <c r="V109" s="179">
        <v>0.18633340829504932</v>
      </c>
      <c r="W109" s="179">
        <v>9.6379349118128899E-3</v>
      </c>
      <c r="X109" s="179">
        <v>1.3207540434706566E-2</v>
      </c>
      <c r="Y109" s="179">
        <v>1.8918909271336437E-2</v>
      </c>
      <c r="Z109" s="179">
        <v>1.6777145957600215E-2</v>
      </c>
      <c r="AA109" s="179">
        <v>2.5701159764834391E-2</v>
      </c>
      <c r="AB109" s="179">
        <v>1.3207540434706566E-2</v>
      </c>
      <c r="AC109" s="179">
        <v>1.6420185405310872E-2</v>
      </c>
      <c r="AD109" s="179">
        <v>3.3197331362911087E-2</v>
      </c>
      <c r="AE109" s="179">
        <v>3.1591008877608906E-2</v>
      </c>
      <c r="AF109" s="179">
        <v>3.1591008877608961E-2</v>
      </c>
      <c r="AG109" s="179">
        <v>2.3416826406513769E-2</v>
      </c>
      <c r="AH109" s="267">
        <v>1.0000000000000009E-2</v>
      </c>
      <c r="AI109" s="129"/>
      <c r="AJ109" s="145" t="s">
        <v>52</v>
      </c>
      <c r="AK109" s="133">
        <v>2801.43</v>
      </c>
      <c r="AL109" s="179">
        <v>0.18633340829504932</v>
      </c>
      <c r="AM109" s="179">
        <v>5.1724137931034447E-2</v>
      </c>
      <c r="AN109" s="179">
        <v>6.7395264116575621E-2</v>
      </c>
      <c r="AO109" s="179">
        <v>9.0443686006825993E-2</v>
      </c>
      <c r="AP109" s="179">
        <v>7.3552425665101673E-2</v>
      </c>
      <c r="AQ109" s="179">
        <v>0.10495626822157435</v>
      </c>
      <c r="AR109" s="179">
        <v>4.881266490765173E-2</v>
      </c>
      <c r="AS109" s="179">
        <v>5.7861635220125829E-2</v>
      </c>
      <c r="AT109" s="179">
        <v>0.11058263971462544</v>
      </c>
      <c r="AU109" s="179">
        <v>9.4753747323340368E-2</v>
      </c>
      <c r="AV109" s="179">
        <v>8.6552567237163883E-2</v>
      </c>
      <c r="AW109" s="179">
        <f t="shared" si="4"/>
        <v>5.5754348586937549E-2</v>
      </c>
      <c r="AX109" s="179">
        <f t="shared" si="4"/>
        <v>2.3255813953488393E-2</v>
      </c>
    </row>
    <row r="110" spans="3:50" ht="15.75">
      <c r="C110" s="145" t="s">
        <v>53</v>
      </c>
      <c r="D110" s="133">
        <v>3450.62</v>
      </c>
      <c r="E110" s="139">
        <v>0.15011794981771392</v>
      </c>
      <c r="F110" s="179">
        <v>0.16142026650283137</v>
      </c>
      <c r="G110" s="179">
        <v>0.17880844601839671</v>
      </c>
      <c r="H110" s="179">
        <v>0.19590682254203592</v>
      </c>
      <c r="I110" s="179">
        <v>0.20778874521100557</v>
      </c>
      <c r="J110" s="179">
        <v>0.2219890918153839</v>
      </c>
      <c r="K110" s="179">
        <v>0.23705884739554051</v>
      </c>
      <c r="L110" s="179">
        <v>0.26227170769311026</v>
      </c>
      <c r="M110" s="179">
        <v>0.2863253560229756</v>
      </c>
      <c r="N110" s="179">
        <v>0.31052390584880396</v>
      </c>
      <c r="O110" s="179">
        <v>0.33472245567463238</v>
      </c>
      <c r="P110" s="179">
        <v>0.34</v>
      </c>
      <c r="Q110" s="267">
        <v>0.35</v>
      </c>
      <c r="R110" s="167"/>
      <c r="S110" s="129"/>
      <c r="T110" s="145" t="s">
        <v>53</v>
      </c>
      <c r="U110" s="133">
        <v>3450.62</v>
      </c>
      <c r="V110" s="179">
        <v>0.15011794981771392</v>
      </c>
      <c r="W110" s="179">
        <v>1.1302316685117442E-2</v>
      </c>
      <c r="X110" s="179">
        <v>1.7388179515565344E-2</v>
      </c>
      <c r="Y110" s="179">
        <v>1.7098376523639214E-2</v>
      </c>
      <c r="Z110" s="179">
        <v>1.1881922668969647E-2</v>
      </c>
      <c r="AA110" s="179">
        <v>1.4200346604378328E-2</v>
      </c>
      <c r="AB110" s="179">
        <v>1.5069755580156607E-2</v>
      </c>
      <c r="AC110" s="179">
        <v>2.521286029756975E-2</v>
      </c>
      <c r="AD110" s="179">
        <v>2.405364832986534E-2</v>
      </c>
      <c r="AE110" s="179">
        <v>2.4198549825828364E-2</v>
      </c>
      <c r="AF110" s="179">
        <v>2.4198549825828419E-2</v>
      </c>
      <c r="AG110" s="179">
        <v>5.2775443253676446E-3</v>
      </c>
      <c r="AH110" s="267">
        <v>9.9999999999999534E-3</v>
      </c>
      <c r="AI110" s="129"/>
      <c r="AJ110" s="145" t="s">
        <v>53</v>
      </c>
      <c r="AK110" s="133">
        <v>3450.62</v>
      </c>
      <c r="AL110" s="179">
        <v>0.15011794981771392</v>
      </c>
      <c r="AM110" s="179">
        <v>7.5289575289575181E-2</v>
      </c>
      <c r="AN110" s="179">
        <v>0.10771992818671471</v>
      </c>
      <c r="AO110" s="179">
        <v>9.562398703403556E-2</v>
      </c>
      <c r="AP110" s="179">
        <v>6.0650887573964557E-2</v>
      </c>
      <c r="AQ110" s="179">
        <v>6.8340306834030598E-2</v>
      </c>
      <c r="AR110" s="179">
        <v>6.7885117493472577E-2</v>
      </c>
      <c r="AS110" s="179">
        <v>0.10635696821515908</v>
      </c>
      <c r="AT110" s="179">
        <v>9.1712707182320372E-2</v>
      </c>
      <c r="AU110" s="179">
        <v>8.4514170040485698E-2</v>
      </c>
      <c r="AV110" s="179">
        <v>7.7928138124125121E-2</v>
      </c>
      <c r="AW110" s="179">
        <f t="shared" si="4"/>
        <v>1.5522189192257778E-2</v>
      </c>
      <c r="AX110" s="179">
        <f t="shared" si="4"/>
        <v>2.8571428571428439E-2</v>
      </c>
    </row>
    <row r="111" spans="3:50" ht="15.75">
      <c r="C111" s="145" t="s">
        <v>54</v>
      </c>
      <c r="D111" s="133">
        <v>409.91</v>
      </c>
      <c r="E111" s="139">
        <v>0.15613183381717938</v>
      </c>
      <c r="F111" s="179">
        <v>0.16832963333414652</v>
      </c>
      <c r="G111" s="179">
        <v>0.17320875314093337</v>
      </c>
      <c r="H111" s="179">
        <v>0.17564831304432679</v>
      </c>
      <c r="I111" s="179">
        <v>0.17564831304432679</v>
      </c>
      <c r="J111" s="179">
        <v>0.17808787294772022</v>
      </c>
      <c r="K111" s="179">
        <v>0.22199995120880192</v>
      </c>
      <c r="L111" s="179">
        <v>0.24151643043594934</v>
      </c>
      <c r="M111" s="179">
        <v>0.34641750628186674</v>
      </c>
      <c r="N111" s="179">
        <v>0.38910980459125172</v>
      </c>
      <c r="O111" s="179">
        <v>0.4318021029006367</v>
      </c>
      <c r="P111" s="179">
        <v>0.44</v>
      </c>
      <c r="Q111" s="267">
        <v>0.44</v>
      </c>
      <c r="R111" s="167"/>
      <c r="S111" s="129"/>
      <c r="T111" s="145" t="s">
        <v>54</v>
      </c>
      <c r="U111" s="133">
        <v>409.91</v>
      </c>
      <c r="V111" s="179">
        <v>0.15613183381717938</v>
      </c>
      <c r="W111" s="179">
        <v>1.2197799516967145E-2</v>
      </c>
      <c r="X111" s="179">
        <v>4.8791198067868469E-3</v>
      </c>
      <c r="Y111" s="179">
        <v>2.4395599033934234E-3</v>
      </c>
      <c r="Z111" s="179">
        <v>0</v>
      </c>
      <c r="AA111" s="179">
        <v>2.4395599033934234E-3</v>
      </c>
      <c r="AB111" s="179">
        <v>4.3912078261081705E-2</v>
      </c>
      <c r="AC111" s="179">
        <v>1.9516479227147415E-2</v>
      </c>
      <c r="AD111" s="179">
        <v>0.1049010758459174</v>
      </c>
      <c r="AE111" s="179">
        <v>4.2692298309384979E-2</v>
      </c>
      <c r="AF111" s="179">
        <v>4.2692298309384979E-2</v>
      </c>
      <c r="AG111" s="179">
        <v>8.1978970993633049E-3</v>
      </c>
      <c r="AH111" s="267">
        <v>0</v>
      </c>
      <c r="AI111" s="129"/>
      <c r="AJ111" s="145" t="s">
        <v>54</v>
      </c>
      <c r="AK111" s="133">
        <v>409.91</v>
      </c>
      <c r="AL111" s="179">
        <v>0.15613183381717938</v>
      </c>
      <c r="AM111" s="179">
        <v>7.8125000000000042E-2</v>
      </c>
      <c r="AN111" s="179">
        <v>2.898550724637676E-2</v>
      </c>
      <c r="AO111" s="179">
        <v>1.4084507042253497E-2</v>
      </c>
      <c r="AP111" s="179">
        <v>0</v>
      </c>
      <c r="AQ111" s="179">
        <v>1.3888888888888866E-2</v>
      </c>
      <c r="AR111" s="179">
        <v>0.24657534246575347</v>
      </c>
      <c r="AS111" s="179">
        <v>8.7912087912087877E-2</v>
      </c>
      <c r="AT111" s="179">
        <v>0.43434343434343442</v>
      </c>
      <c r="AU111" s="179">
        <v>0.1232394366197183</v>
      </c>
      <c r="AV111" s="179">
        <v>0.10971786833855798</v>
      </c>
      <c r="AW111" s="179">
        <f t="shared" si="4"/>
        <v>1.8631584316734784E-2</v>
      </c>
      <c r="AX111" s="179">
        <f t="shared" si="4"/>
        <v>0</v>
      </c>
    </row>
    <row r="112" spans="3:50" ht="15.75">
      <c r="C112" s="145" t="s">
        <v>55</v>
      </c>
      <c r="D112" s="133">
        <v>960.41000000000008</v>
      </c>
      <c r="E112" s="139">
        <v>0.20720317364458926</v>
      </c>
      <c r="F112" s="179">
        <v>0.21136806155704332</v>
      </c>
      <c r="G112" s="179">
        <v>0.22698639122874603</v>
      </c>
      <c r="H112" s="179">
        <v>0.23739861100988119</v>
      </c>
      <c r="I112" s="179">
        <v>0.24364594287856225</v>
      </c>
      <c r="J112" s="179">
        <v>0.26030549452837848</v>
      </c>
      <c r="K112" s="179">
        <v>0.29778948574046499</v>
      </c>
      <c r="L112" s="179">
        <v>0.33631469893066501</v>
      </c>
      <c r="M112" s="179">
        <v>0.35401547255859472</v>
      </c>
      <c r="N112" s="179">
        <v>0.37379869014275147</v>
      </c>
      <c r="O112" s="179">
        <v>0.39358190772690826</v>
      </c>
      <c r="P112" s="179">
        <v>0.41</v>
      </c>
      <c r="Q112" s="267">
        <v>0.42</v>
      </c>
      <c r="R112" s="167"/>
      <c r="S112" s="129"/>
      <c r="T112" s="145" t="s">
        <v>55</v>
      </c>
      <c r="U112" s="133">
        <v>960.41000000000008</v>
      </c>
      <c r="V112" s="179">
        <v>0.20720317364458926</v>
      </c>
      <c r="W112" s="179">
        <v>4.1648879124540628E-3</v>
      </c>
      <c r="X112" s="179">
        <v>1.5618329671702708E-2</v>
      </c>
      <c r="Y112" s="179">
        <v>1.0412219781135157E-2</v>
      </c>
      <c r="Z112" s="179">
        <v>6.2473318686810664E-3</v>
      </c>
      <c r="AA112" s="179">
        <v>1.6659551649816223E-2</v>
      </c>
      <c r="AB112" s="179">
        <v>3.7483991212086509E-2</v>
      </c>
      <c r="AC112" s="179">
        <v>3.8525213190200025E-2</v>
      </c>
      <c r="AD112" s="179">
        <v>1.7700773627929711E-2</v>
      </c>
      <c r="AE112" s="179">
        <v>1.9783217584156743E-2</v>
      </c>
      <c r="AF112" s="179">
        <v>1.9783217584156798E-2</v>
      </c>
      <c r="AG112" s="179">
        <v>1.6418092273091711E-2</v>
      </c>
      <c r="AH112" s="267">
        <v>1.0000000000000009E-2</v>
      </c>
      <c r="AI112" s="129"/>
      <c r="AJ112" s="145" t="s">
        <v>55</v>
      </c>
      <c r="AK112" s="133">
        <v>960.41000000000008</v>
      </c>
      <c r="AL112" s="179">
        <v>0.20720317364458926</v>
      </c>
      <c r="AM112" s="179">
        <v>2.0100502512562849E-2</v>
      </c>
      <c r="AN112" s="179">
        <v>7.389162561576354E-2</v>
      </c>
      <c r="AO112" s="179">
        <v>4.5871559633027602E-2</v>
      </c>
      <c r="AP112" s="179">
        <v>2.6315789473684136E-2</v>
      </c>
      <c r="AQ112" s="179">
        <v>6.8376068376068383E-2</v>
      </c>
      <c r="AR112" s="179">
        <v>0.14400000000000004</v>
      </c>
      <c r="AS112" s="179">
        <v>0.1293706293706294</v>
      </c>
      <c r="AT112" s="179">
        <v>5.2631578947368342E-2</v>
      </c>
      <c r="AU112" s="179">
        <v>5.5882352941176411E-2</v>
      </c>
      <c r="AV112" s="179">
        <v>5.2924791086351071E-2</v>
      </c>
      <c r="AW112" s="179">
        <f t="shared" si="4"/>
        <v>4.0044127495345638E-2</v>
      </c>
      <c r="AX112" s="179">
        <f t="shared" si="4"/>
        <v>2.3809523809523832E-2</v>
      </c>
    </row>
    <row r="113" spans="3:50" ht="15.75">
      <c r="C113" s="145" t="s">
        <v>56</v>
      </c>
      <c r="D113" s="133">
        <v>1680.21</v>
      </c>
      <c r="E113" s="139">
        <v>9.9392337862529087E-2</v>
      </c>
      <c r="F113" s="179">
        <v>0.10831979335916343</v>
      </c>
      <c r="G113" s="179">
        <v>0.12617470435243214</v>
      </c>
      <c r="H113" s="179">
        <v>0.15712321674076454</v>
      </c>
      <c r="I113" s="179">
        <v>0.20116533052416066</v>
      </c>
      <c r="J113" s="179">
        <v>0.23627998881092244</v>
      </c>
      <c r="K113" s="179">
        <v>0.26722850119925484</v>
      </c>
      <c r="L113" s="179">
        <v>0.31900774307973406</v>
      </c>
      <c r="M113" s="179">
        <v>0.35888371096470084</v>
      </c>
      <c r="N113" s="179">
        <v>0.38983222335303325</v>
      </c>
      <c r="O113" s="179">
        <v>0.42078073574136565</v>
      </c>
      <c r="P113" s="179">
        <v>0.44</v>
      </c>
      <c r="Q113" s="267">
        <v>0.45</v>
      </c>
      <c r="R113" s="167"/>
      <c r="S113" s="129"/>
      <c r="T113" s="145" t="s">
        <v>56</v>
      </c>
      <c r="U113" s="133">
        <v>1680.21</v>
      </c>
      <c r="V113" s="179">
        <v>9.9392337862529087E-2</v>
      </c>
      <c r="W113" s="179">
        <v>8.9274554966343456E-3</v>
      </c>
      <c r="X113" s="179">
        <v>1.7854910993268705E-2</v>
      </c>
      <c r="Y113" s="179">
        <v>3.0948512388332405E-2</v>
      </c>
      <c r="Z113" s="179">
        <v>4.404211378339612E-2</v>
      </c>
      <c r="AA113" s="179">
        <v>3.5114658286761774E-2</v>
      </c>
      <c r="AB113" s="179">
        <v>3.0948512388332405E-2</v>
      </c>
      <c r="AC113" s="179">
        <v>5.1779241880479221E-2</v>
      </c>
      <c r="AD113" s="179">
        <v>3.9875967884966779E-2</v>
      </c>
      <c r="AE113" s="179">
        <v>3.0948512388332405E-2</v>
      </c>
      <c r="AF113" s="179">
        <v>3.0948512388332405E-2</v>
      </c>
      <c r="AG113" s="179">
        <v>1.921926425863435E-2</v>
      </c>
      <c r="AH113" s="267">
        <v>1.0000000000000009E-2</v>
      </c>
      <c r="AI113" s="129"/>
      <c r="AJ113" s="145" t="s">
        <v>56</v>
      </c>
      <c r="AK113" s="133">
        <v>1680.21</v>
      </c>
      <c r="AL113" s="179">
        <v>9.9392337862529087E-2</v>
      </c>
      <c r="AM113" s="179">
        <v>8.9820359281437084E-2</v>
      </c>
      <c r="AN113" s="179">
        <v>0.16483516483516492</v>
      </c>
      <c r="AO113" s="179">
        <v>0.24528301886792447</v>
      </c>
      <c r="AP113" s="179">
        <v>0.28030303030303028</v>
      </c>
      <c r="AQ113" s="179">
        <v>0.17455621301775148</v>
      </c>
      <c r="AR113" s="179">
        <v>0.13098236775818639</v>
      </c>
      <c r="AS113" s="179">
        <v>0.19376391982182628</v>
      </c>
      <c r="AT113" s="179">
        <v>0.12500000000000006</v>
      </c>
      <c r="AU113" s="179">
        <v>8.623548922056383E-2</v>
      </c>
      <c r="AV113" s="179">
        <v>7.9389312977099225E-2</v>
      </c>
      <c r="AW113" s="179">
        <f t="shared" si="4"/>
        <v>4.3680146042350793E-2</v>
      </c>
      <c r="AX113" s="179">
        <f t="shared" si="4"/>
        <v>2.222222222222224E-2</v>
      </c>
    </row>
    <row r="114" spans="3:50" ht="15.75">
      <c r="C114" s="145" t="s">
        <v>57</v>
      </c>
      <c r="D114" s="133">
        <v>1351.17</v>
      </c>
      <c r="E114" s="139">
        <v>0.19538622083083548</v>
      </c>
      <c r="F114" s="179">
        <v>0.20574761132944039</v>
      </c>
      <c r="G114" s="179">
        <v>0.22425009436266347</v>
      </c>
      <c r="H114" s="179">
        <v>0.22795059096930806</v>
      </c>
      <c r="I114" s="179">
        <v>0.24793327264518897</v>
      </c>
      <c r="J114" s="179">
        <v>0.26421545771442528</v>
      </c>
      <c r="K114" s="179">
        <v>0.27457684821303019</v>
      </c>
      <c r="L114" s="179">
        <v>0.29233923192492434</v>
      </c>
      <c r="M114" s="179">
        <v>0.30640111903017381</v>
      </c>
      <c r="N114" s="179">
        <v>0.34821673068525794</v>
      </c>
      <c r="O114" s="179">
        <v>0.39003234234034206</v>
      </c>
      <c r="P114" s="179">
        <v>0.41</v>
      </c>
      <c r="Q114" s="267">
        <v>0.42</v>
      </c>
      <c r="R114" s="167"/>
      <c r="S114" s="129"/>
      <c r="T114" s="145" t="s">
        <v>57</v>
      </c>
      <c r="U114" s="133">
        <v>1351.17</v>
      </c>
      <c r="V114" s="179">
        <v>0.19538622083083548</v>
      </c>
      <c r="W114" s="179">
        <v>1.0361390498604905E-2</v>
      </c>
      <c r="X114" s="179">
        <v>1.8502483033223077E-2</v>
      </c>
      <c r="Y114" s="179">
        <v>3.7004966066445932E-3</v>
      </c>
      <c r="Z114" s="179">
        <v>1.9982681675880909E-2</v>
      </c>
      <c r="AA114" s="179">
        <v>1.6282185069236316E-2</v>
      </c>
      <c r="AB114" s="179">
        <v>1.0361390498604905E-2</v>
      </c>
      <c r="AC114" s="179">
        <v>1.7762383711894147E-2</v>
      </c>
      <c r="AD114" s="179">
        <v>1.4061887105249471E-2</v>
      </c>
      <c r="AE114" s="179">
        <v>4.1815611655084128E-2</v>
      </c>
      <c r="AF114" s="179">
        <v>4.1815611655084128E-2</v>
      </c>
      <c r="AG114" s="179">
        <v>1.9967657659657911E-2</v>
      </c>
      <c r="AH114" s="267">
        <v>1.0000000000000009E-2</v>
      </c>
      <c r="AI114" s="129"/>
      <c r="AJ114" s="145" t="s">
        <v>57</v>
      </c>
      <c r="AK114" s="133">
        <v>1351.17</v>
      </c>
      <c r="AL114" s="179">
        <v>0.19538622083083548</v>
      </c>
      <c r="AM114" s="179">
        <v>5.3030303030302997E-2</v>
      </c>
      <c r="AN114" s="179">
        <v>8.9928057553956942E-2</v>
      </c>
      <c r="AO114" s="179">
        <v>1.650165016501642E-2</v>
      </c>
      <c r="AP114" s="179">
        <v>8.7662337662337692E-2</v>
      </c>
      <c r="AQ114" s="179">
        <v>6.5671641791044871E-2</v>
      </c>
      <c r="AR114" s="179">
        <v>3.9215686274509776E-2</v>
      </c>
      <c r="AS114" s="179">
        <v>6.4690026954177943E-2</v>
      </c>
      <c r="AT114" s="179">
        <v>4.8101265822784622E-2</v>
      </c>
      <c r="AU114" s="179">
        <v>0.1364734299516909</v>
      </c>
      <c r="AV114" s="179">
        <v>0.1200850159404889</v>
      </c>
      <c r="AW114" s="179">
        <f t="shared" si="4"/>
        <v>4.8701604047946129E-2</v>
      </c>
      <c r="AX114" s="179">
        <f t="shared" si="4"/>
        <v>2.3809523809523832E-2</v>
      </c>
    </row>
    <row r="115" spans="3:50" ht="15.75">
      <c r="C115" s="145" t="s">
        <v>58</v>
      </c>
      <c r="D115" s="133">
        <v>1593.71</v>
      </c>
      <c r="E115" s="139">
        <v>0.17067095017286707</v>
      </c>
      <c r="F115" s="179">
        <v>0.18133788455867128</v>
      </c>
      <c r="G115" s="179">
        <v>0.19827948623024264</v>
      </c>
      <c r="H115" s="179">
        <v>0.21208375425893042</v>
      </c>
      <c r="I115" s="179">
        <v>0.23279015630196209</v>
      </c>
      <c r="J115" s="179">
        <v>0.25035922470211014</v>
      </c>
      <c r="K115" s="179">
        <v>0.26855575983083496</v>
      </c>
      <c r="L115" s="179">
        <v>0.30432136335970783</v>
      </c>
      <c r="M115" s="179">
        <v>0.31938056484554905</v>
      </c>
      <c r="N115" s="179">
        <v>0.34134190034573419</v>
      </c>
      <c r="O115" s="179">
        <v>0.36330323584591928</v>
      </c>
      <c r="P115" s="179">
        <v>0.38</v>
      </c>
      <c r="Q115" s="267">
        <v>0.4</v>
      </c>
      <c r="R115" s="167"/>
      <c r="S115" s="129"/>
      <c r="T115" s="145" t="s">
        <v>58</v>
      </c>
      <c r="U115" s="133">
        <v>1593.71</v>
      </c>
      <c r="V115" s="179">
        <v>0.17067095017286707</v>
      </c>
      <c r="W115" s="179">
        <v>1.0666934385804211E-2</v>
      </c>
      <c r="X115" s="179">
        <v>1.6941601671571355E-2</v>
      </c>
      <c r="Y115" s="179">
        <v>1.3804268028687783E-2</v>
      </c>
      <c r="Z115" s="179">
        <v>2.0706402043031674E-2</v>
      </c>
      <c r="AA115" s="179">
        <v>1.7569068400148047E-2</v>
      </c>
      <c r="AB115" s="179">
        <v>1.8196535128724822E-2</v>
      </c>
      <c r="AC115" s="179">
        <v>3.5765603528872869E-2</v>
      </c>
      <c r="AD115" s="179">
        <v>1.5059201485841223E-2</v>
      </c>
      <c r="AE115" s="179">
        <v>2.1961335500185142E-2</v>
      </c>
      <c r="AF115" s="179">
        <v>2.1961335500185086E-2</v>
      </c>
      <c r="AG115" s="179">
        <v>1.6696764154080723E-2</v>
      </c>
      <c r="AH115" s="267">
        <v>2.0000000000000018E-2</v>
      </c>
      <c r="AI115" s="129"/>
      <c r="AJ115" s="145" t="s">
        <v>58</v>
      </c>
      <c r="AK115" s="133">
        <v>1593.71</v>
      </c>
      <c r="AL115" s="179">
        <v>0.17067095017286707</v>
      </c>
      <c r="AM115" s="179">
        <v>6.2500000000000111E-2</v>
      </c>
      <c r="AN115" s="179">
        <v>9.3425605536332126E-2</v>
      </c>
      <c r="AO115" s="179">
        <v>6.9620253164556986E-2</v>
      </c>
      <c r="AP115" s="179">
        <v>9.7633136094674583E-2</v>
      </c>
      <c r="AQ115" s="179">
        <v>7.5471698113207392E-2</v>
      </c>
      <c r="AR115" s="179">
        <v>7.2681704260651736E-2</v>
      </c>
      <c r="AS115" s="179">
        <v>0.1331775700934579</v>
      </c>
      <c r="AT115" s="179">
        <v>4.9484536082474259E-2</v>
      </c>
      <c r="AU115" s="179">
        <v>6.876227897838913E-2</v>
      </c>
      <c r="AV115" s="179">
        <v>6.4338235294117599E-2</v>
      </c>
      <c r="AW115" s="179">
        <f t="shared" si="4"/>
        <v>4.3938853037054533E-2</v>
      </c>
      <c r="AX115" s="179">
        <f t="shared" si="4"/>
        <v>5.0000000000000044E-2</v>
      </c>
    </row>
    <row r="116" spans="3:50" ht="15.75">
      <c r="C116" s="145" t="s">
        <v>59</v>
      </c>
      <c r="D116" s="133">
        <v>2950.1800000000003</v>
      </c>
      <c r="E116" s="139">
        <v>0.16778637235694091</v>
      </c>
      <c r="F116" s="179">
        <v>0.2176138405114264</v>
      </c>
      <c r="G116" s="179">
        <v>0.32675972313553747</v>
      </c>
      <c r="H116" s="179">
        <v>0.38845087418394808</v>
      </c>
      <c r="I116" s="179">
        <v>0.41183927760340044</v>
      </c>
      <c r="J116" s="179">
        <v>0.42336399812892767</v>
      </c>
      <c r="K116" s="179">
        <v>0.45522646075832657</v>
      </c>
      <c r="L116" s="179">
        <v>0.47047976733623026</v>
      </c>
      <c r="M116" s="179">
        <v>0.48742788575612328</v>
      </c>
      <c r="N116" s="179">
        <v>0.52871394287806162</v>
      </c>
      <c r="O116" s="179">
        <v>0.56999999999999995</v>
      </c>
      <c r="P116" s="179">
        <v>0.57999999999999996</v>
      </c>
      <c r="Q116" s="267">
        <v>0.59</v>
      </c>
      <c r="R116" s="167"/>
      <c r="S116" s="129"/>
      <c r="T116" s="145" t="s">
        <v>59</v>
      </c>
      <c r="U116" s="133">
        <v>2950.1800000000003</v>
      </c>
      <c r="V116" s="179">
        <v>0.16778637235694091</v>
      </c>
      <c r="W116" s="179">
        <v>4.9827468154485494E-2</v>
      </c>
      <c r="X116" s="179">
        <v>0.10914588262411107</v>
      </c>
      <c r="Y116" s="179">
        <v>6.1691151048410608E-2</v>
      </c>
      <c r="Z116" s="179">
        <v>2.3388403419452364E-2</v>
      </c>
      <c r="AA116" s="179">
        <v>1.1524720525527221E-2</v>
      </c>
      <c r="AB116" s="179">
        <v>3.1862462629398902E-2</v>
      </c>
      <c r="AC116" s="179">
        <v>1.5253306577903691E-2</v>
      </c>
      <c r="AD116" s="179">
        <v>1.6948118419893021E-2</v>
      </c>
      <c r="AE116" s="179">
        <v>4.1286057121938335E-2</v>
      </c>
      <c r="AF116" s="179">
        <v>4.1286057121938335E-2</v>
      </c>
      <c r="AG116" s="179">
        <v>1.0000000000000009E-2</v>
      </c>
      <c r="AH116" s="267">
        <v>1.0000000000000009E-2</v>
      </c>
      <c r="AI116" s="129"/>
      <c r="AJ116" s="145" t="s">
        <v>59</v>
      </c>
      <c r="AK116" s="133">
        <v>2950.1800000000003</v>
      </c>
      <c r="AL116" s="179">
        <v>0.16778637235694091</v>
      </c>
      <c r="AM116" s="179">
        <v>0.29696969696969705</v>
      </c>
      <c r="AN116" s="179">
        <v>0.50155763239875395</v>
      </c>
      <c r="AO116" s="179">
        <v>0.18879668049792533</v>
      </c>
      <c r="AP116" s="179">
        <v>6.0209424083769614E-2</v>
      </c>
      <c r="AQ116" s="179">
        <v>2.7983539094650123E-2</v>
      </c>
      <c r="AR116" s="179">
        <v>7.5260208166533282E-2</v>
      </c>
      <c r="AS116" s="179">
        <v>3.3507073715562115E-2</v>
      </c>
      <c r="AT116" s="179">
        <v>3.6023054755043228E-2</v>
      </c>
      <c r="AU116" s="179">
        <v>0.13803894297635622</v>
      </c>
      <c r="AV116" s="179">
        <v>0.12129544760158868</v>
      </c>
      <c r="AW116" s="179">
        <f t="shared" si="4"/>
        <v>1.7241379310344845E-2</v>
      </c>
      <c r="AX116" s="179">
        <f t="shared" si="4"/>
        <v>1.6949152542372899E-2</v>
      </c>
    </row>
    <row r="117" spans="3:50" ht="15.75">
      <c r="C117" s="146" t="s">
        <v>60</v>
      </c>
      <c r="D117" s="134">
        <v>774.97</v>
      </c>
      <c r="E117" s="143">
        <v>8.774533207737073E-2</v>
      </c>
      <c r="F117" s="183">
        <v>8.774533207737073E-2</v>
      </c>
      <c r="G117" s="183">
        <v>8.9035704607920305E-2</v>
      </c>
      <c r="H117" s="183">
        <v>0.10064905738286643</v>
      </c>
      <c r="I117" s="183">
        <v>0.10968166509671341</v>
      </c>
      <c r="J117" s="183">
        <v>0.13290837064660568</v>
      </c>
      <c r="K117" s="183">
        <v>0.14194097836045266</v>
      </c>
      <c r="L117" s="183">
        <v>0.15097358607429964</v>
      </c>
      <c r="M117" s="183">
        <v>0.16516768391034492</v>
      </c>
      <c r="N117" s="183">
        <v>0.20065292850045807</v>
      </c>
      <c r="O117" s="183">
        <v>0.23613817309057125</v>
      </c>
      <c r="P117" s="183">
        <v>0.25</v>
      </c>
      <c r="Q117" s="268">
        <v>0.26</v>
      </c>
      <c r="R117" s="167"/>
      <c r="S117" s="129"/>
      <c r="T117" s="146" t="s">
        <v>60</v>
      </c>
      <c r="U117" s="134">
        <v>774.97</v>
      </c>
      <c r="V117" s="183">
        <v>8.774533207737073E-2</v>
      </c>
      <c r="W117" s="183">
        <v>0</v>
      </c>
      <c r="X117" s="183">
        <v>1.2903725305495745E-3</v>
      </c>
      <c r="Y117" s="183">
        <v>1.1613352774946128E-2</v>
      </c>
      <c r="Z117" s="183">
        <v>9.0326077138469796E-3</v>
      </c>
      <c r="AA117" s="183">
        <v>2.3226705549892271E-2</v>
      </c>
      <c r="AB117" s="183">
        <v>9.0326077138469796E-3</v>
      </c>
      <c r="AC117" s="183">
        <v>9.0326077138469796E-3</v>
      </c>
      <c r="AD117" s="183">
        <v>1.4194097836045277E-2</v>
      </c>
      <c r="AE117" s="183">
        <v>3.5485244590113152E-2</v>
      </c>
      <c r="AF117" s="183">
        <v>3.548524459011318E-2</v>
      </c>
      <c r="AG117" s="183">
        <v>1.3861826909428748E-2</v>
      </c>
      <c r="AH117" s="268">
        <v>1.0000000000000009E-2</v>
      </c>
      <c r="AI117" s="129"/>
      <c r="AJ117" s="146" t="s">
        <v>60</v>
      </c>
      <c r="AK117" s="134">
        <v>774.97</v>
      </c>
      <c r="AL117" s="183">
        <v>8.774533207737073E-2</v>
      </c>
      <c r="AM117" s="183">
        <v>0</v>
      </c>
      <c r="AN117" s="183">
        <v>1.4705882352941232E-2</v>
      </c>
      <c r="AO117" s="183">
        <v>0.13043478260869568</v>
      </c>
      <c r="AP117" s="183">
        <v>8.9743589743589661E-2</v>
      </c>
      <c r="AQ117" s="183">
        <v>0.2117647058823531</v>
      </c>
      <c r="AR117" s="183">
        <v>6.7961165048543618E-2</v>
      </c>
      <c r="AS117" s="183">
        <v>6.3636363636363574E-2</v>
      </c>
      <c r="AT117" s="183">
        <v>9.4017094017094099E-2</v>
      </c>
      <c r="AU117" s="183">
        <v>0.21484374999999992</v>
      </c>
      <c r="AV117" s="183">
        <v>0.17684887459807083</v>
      </c>
      <c r="AW117" s="183">
        <f t="shared" si="4"/>
        <v>5.5447307637714993E-2</v>
      </c>
      <c r="AX117" s="183">
        <f t="shared" si="4"/>
        <v>3.8461538461538491E-2</v>
      </c>
    </row>
    <row r="118" spans="3:50">
      <c r="C118" s="141" t="s">
        <v>103</v>
      </c>
      <c r="D118" s="129"/>
      <c r="E118" s="129"/>
      <c r="F118" s="129"/>
      <c r="G118" s="129"/>
      <c r="H118" s="129"/>
      <c r="I118" s="129"/>
      <c r="J118" s="129"/>
      <c r="K118" s="129"/>
      <c r="L118" s="129"/>
      <c r="M118" s="129"/>
      <c r="N118" s="129"/>
      <c r="O118" s="129"/>
      <c r="R118" s="151"/>
      <c r="S118" s="129"/>
      <c r="T118" s="141" t="s">
        <v>103</v>
      </c>
      <c r="U118" s="129"/>
      <c r="V118" s="129"/>
      <c r="W118" s="129"/>
      <c r="X118" s="129"/>
      <c r="Y118" s="129"/>
      <c r="Z118" s="129"/>
      <c r="AA118" s="129"/>
      <c r="AB118" s="129"/>
      <c r="AC118" s="129"/>
      <c r="AD118" s="129"/>
      <c r="AE118" s="129"/>
      <c r="AF118" s="129"/>
      <c r="AI118" s="129"/>
      <c r="AJ118" s="141" t="s">
        <v>103</v>
      </c>
      <c r="AK118" s="129"/>
      <c r="AL118" s="129"/>
      <c r="AM118" s="129"/>
      <c r="AN118" s="129"/>
      <c r="AO118" s="129"/>
      <c r="AP118" s="129"/>
      <c r="AQ118" s="129"/>
      <c r="AR118" s="129"/>
      <c r="AS118" s="129"/>
      <c r="AT118" s="129"/>
      <c r="AU118" s="129"/>
      <c r="AV118" s="129"/>
    </row>
    <row r="119" spans="3:50" ht="78" customHeight="1">
      <c r="C119" s="279" t="s">
        <v>109</v>
      </c>
      <c r="D119" s="279"/>
      <c r="E119" s="279"/>
      <c r="F119" s="279"/>
      <c r="G119" s="279"/>
      <c r="H119" s="279"/>
      <c r="I119" s="279"/>
      <c r="J119" s="279"/>
      <c r="K119" s="279"/>
      <c r="L119" s="279"/>
      <c r="M119" s="279"/>
      <c r="N119" s="279"/>
      <c r="O119" s="279"/>
      <c r="P119" s="279"/>
      <c r="Q119" s="279"/>
      <c r="R119" s="279"/>
      <c r="S119" s="136"/>
      <c r="T119" s="279" t="s">
        <v>109</v>
      </c>
      <c r="U119" s="279"/>
      <c r="V119" s="279"/>
      <c r="W119" s="279"/>
      <c r="X119" s="279"/>
      <c r="Y119" s="279"/>
      <c r="Z119" s="279"/>
      <c r="AA119" s="279"/>
      <c r="AB119" s="279"/>
      <c r="AC119" s="279"/>
      <c r="AD119" s="279"/>
      <c r="AE119" s="279"/>
      <c r="AF119" s="279"/>
      <c r="AG119" s="238"/>
      <c r="AH119" s="238"/>
      <c r="AI119" s="136"/>
      <c r="AJ119" s="279" t="s">
        <v>109</v>
      </c>
      <c r="AK119" s="279"/>
      <c r="AL119" s="279"/>
      <c r="AM119" s="279"/>
      <c r="AN119" s="279"/>
      <c r="AO119" s="279"/>
      <c r="AP119" s="279"/>
      <c r="AQ119" s="279"/>
      <c r="AR119" s="279"/>
      <c r="AS119" s="279"/>
      <c r="AT119" s="279"/>
      <c r="AU119" s="136"/>
      <c r="AV119" s="136"/>
    </row>
    <row r="120" spans="3:50" ht="44.25" customHeight="1">
      <c r="C120" s="279" t="s">
        <v>105</v>
      </c>
      <c r="D120" s="279"/>
      <c r="E120" s="279"/>
      <c r="F120" s="279"/>
      <c r="G120" s="279"/>
      <c r="H120" s="279"/>
      <c r="I120" s="279"/>
      <c r="J120" s="279"/>
      <c r="K120" s="279"/>
      <c r="L120" s="279"/>
      <c r="M120" s="279"/>
      <c r="N120" s="279"/>
      <c r="O120" s="279"/>
      <c r="P120" s="279"/>
      <c r="Q120" s="279"/>
      <c r="R120" s="279"/>
      <c r="S120" s="136"/>
      <c r="T120" s="279" t="s">
        <v>105</v>
      </c>
      <c r="U120" s="279"/>
      <c r="V120" s="279"/>
      <c r="W120" s="279"/>
      <c r="X120" s="279"/>
      <c r="Y120" s="279"/>
      <c r="Z120" s="279"/>
      <c r="AA120" s="279"/>
      <c r="AB120" s="279"/>
      <c r="AC120" s="279"/>
      <c r="AD120" s="279"/>
      <c r="AE120" s="279"/>
      <c r="AF120" s="279"/>
      <c r="AG120" s="238"/>
      <c r="AH120" s="238"/>
      <c r="AI120" s="136"/>
      <c r="AJ120" s="279" t="s">
        <v>105</v>
      </c>
      <c r="AK120" s="279"/>
      <c r="AL120" s="279"/>
      <c r="AM120" s="279"/>
      <c r="AN120" s="279"/>
      <c r="AO120" s="279"/>
      <c r="AP120" s="279"/>
      <c r="AQ120" s="279"/>
      <c r="AR120" s="279"/>
      <c r="AS120" s="279"/>
      <c r="AT120" s="279"/>
      <c r="AU120" s="136"/>
      <c r="AV120" s="136"/>
    </row>
    <row r="124" spans="3:50">
      <c r="C124" s="129"/>
      <c r="D124" s="129"/>
      <c r="E124" s="129"/>
      <c r="F124" s="129"/>
      <c r="G124" s="129"/>
      <c r="H124" s="129"/>
      <c r="I124" s="129"/>
      <c r="J124" s="129"/>
      <c r="K124" s="129"/>
      <c r="L124" s="129"/>
      <c r="M124" s="129"/>
      <c r="N124" s="129"/>
      <c r="O124" s="129"/>
      <c r="R124" s="129"/>
      <c r="S124" s="129"/>
      <c r="T124" s="129"/>
      <c r="U124" s="129"/>
      <c r="V124" s="129"/>
      <c r="W124" s="129"/>
      <c r="X124" s="129"/>
      <c r="Y124" s="129"/>
      <c r="Z124" s="129"/>
      <c r="AA124" s="129"/>
      <c r="AB124" s="129"/>
      <c r="AC124" s="129"/>
      <c r="AD124" s="129"/>
      <c r="AE124" s="129"/>
      <c r="AF124" s="129"/>
      <c r="AI124" s="129"/>
      <c r="AJ124" s="129"/>
      <c r="AK124" s="129"/>
      <c r="AL124" s="129"/>
      <c r="AM124" s="129"/>
      <c r="AN124" s="129"/>
      <c r="AO124" s="129"/>
      <c r="AP124" s="129"/>
      <c r="AQ124" s="129"/>
      <c r="AR124" s="129"/>
      <c r="AS124" s="129"/>
      <c r="AT124" s="129"/>
      <c r="AU124" s="129"/>
      <c r="AV124" s="129"/>
    </row>
    <row r="125" spans="3:50">
      <c r="R125" s="129"/>
    </row>
    <row r="126" spans="3:50">
      <c r="R126" s="129"/>
    </row>
    <row r="127" spans="3:50">
      <c r="R127" s="129"/>
    </row>
    <row r="128" spans="3:50">
      <c r="R128" s="129"/>
    </row>
    <row r="129" spans="18:18">
      <c r="R129" s="129"/>
    </row>
    <row r="130" spans="18:18">
      <c r="R130" s="129"/>
    </row>
    <row r="131" spans="18:18">
      <c r="R131" s="129"/>
    </row>
    <row r="132" spans="18:18">
      <c r="R132" s="129"/>
    </row>
    <row r="133" spans="18:18">
      <c r="R133" s="129"/>
    </row>
    <row r="134" spans="18:18">
      <c r="R134" s="129"/>
    </row>
    <row r="135" spans="18:18">
      <c r="R135" s="129"/>
    </row>
    <row r="136" spans="18:18">
      <c r="R136" s="129"/>
    </row>
    <row r="137" spans="18:18">
      <c r="R137" s="129"/>
    </row>
    <row r="138" spans="18:18">
      <c r="R138" s="129"/>
    </row>
    <row r="139" spans="18:18">
      <c r="R139" s="129"/>
    </row>
    <row r="140" spans="18:18">
      <c r="R140" s="129"/>
    </row>
    <row r="141" spans="18:18">
      <c r="R141" s="129"/>
    </row>
    <row r="142" spans="18:18">
      <c r="R142" s="129"/>
    </row>
    <row r="143" spans="18:18">
      <c r="R143" s="129"/>
    </row>
    <row r="144" spans="18:18">
      <c r="R144" s="129"/>
    </row>
    <row r="145" spans="18:18">
      <c r="R145" s="129"/>
    </row>
    <row r="146" spans="18:18">
      <c r="R146" s="129"/>
    </row>
    <row r="147" spans="18:18">
      <c r="R147" s="129"/>
    </row>
    <row r="148" spans="18:18">
      <c r="R148" s="129"/>
    </row>
    <row r="149" spans="18:18">
      <c r="R149" s="129"/>
    </row>
    <row r="150" spans="18:18">
      <c r="R150" s="129"/>
    </row>
    <row r="151" spans="18:18">
      <c r="R151" s="129"/>
    </row>
    <row r="152" spans="18:18">
      <c r="R152" s="129"/>
    </row>
    <row r="153" spans="18:18">
      <c r="R153" s="129"/>
    </row>
    <row r="154" spans="18:18">
      <c r="R154" s="129"/>
    </row>
    <row r="155" spans="18:18">
      <c r="R155" s="129"/>
    </row>
    <row r="156" spans="18:18">
      <c r="R156" s="129"/>
    </row>
    <row r="157" spans="18:18">
      <c r="R157" s="129"/>
    </row>
    <row r="158" spans="18:18">
      <c r="R158" s="129"/>
    </row>
    <row r="159" spans="18:18">
      <c r="R159" s="129"/>
    </row>
    <row r="160" spans="18:18">
      <c r="R160" s="129"/>
    </row>
    <row r="161" spans="18:18">
      <c r="R161" s="129"/>
    </row>
    <row r="162" spans="18:18">
      <c r="R162" s="129"/>
    </row>
    <row r="163" spans="18:18">
      <c r="R163" s="129"/>
    </row>
    <row r="164" spans="18:18">
      <c r="R164" s="129"/>
    </row>
    <row r="165" spans="18:18">
      <c r="R165" s="129"/>
    </row>
    <row r="166" spans="18:18">
      <c r="R166" s="129"/>
    </row>
    <row r="167" spans="18:18">
      <c r="R167" s="129"/>
    </row>
    <row r="168" spans="18:18">
      <c r="R168" s="129"/>
    </row>
    <row r="169" spans="18:18">
      <c r="R169" s="129"/>
    </row>
    <row r="170" spans="18:18">
      <c r="R170" s="129"/>
    </row>
    <row r="171" spans="18:18">
      <c r="R171" s="129"/>
    </row>
    <row r="172" spans="18:18">
      <c r="R172" s="129"/>
    </row>
    <row r="173" spans="18:18">
      <c r="R173" s="129"/>
    </row>
    <row r="174" spans="18:18">
      <c r="R174" s="129"/>
    </row>
  </sheetData>
  <mergeCells count="12">
    <mergeCell ref="C119:R119"/>
    <mergeCell ref="T119:AF119"/>
    <mergeCell ref="AJ119:AT119"/>
    <mergeCell ref="C120:R120"/>
    <mergeCell ref="T120:AF120"/>
    <mergeCell ref="AJ120:AT120"/>
    <mergeCell ref="C58:R58"/>
    <mergeCell ref="C59:R59"/>
    <mergeCell ref="T58:AF58"/>
    <mergeCell ref="T59:AF59"/>
    <mergeCell ref="AJ58:AT58"/>
    <mergeCell ref="AJ59:AT59"/>
  </mergeCells>
  <conditionalFormatting sqref="E67:E117">
    <cfRule type="colorScale" priority="120">
      <colorScale>
        <cfvo type="min" val="0"/>
        <cfvo type="percentile" val="50"/>
        <cfvo type="max" val="0"/>
        <color rgb="FFF8696B"/>
        <color rgb="FFFFEB84"/>
        <color rgb="FF63BE7B"/>
      </colorScale>
    </cfRule>
  </conditionalFormatting>
  <conditionalFormatting sqref="F67:F117">
    <cfRule type="colorScale" priority="119">
      <colorScale>
        <cfvo type="min" val="0"/>
        <cfvo type="percentile" val="50"/>
        <cfvo type="max" val="0"/>
        <color rgb="FFF8696B"/>
        <color rgb="FFFFEB84"/>
        <color rgb="FF63BE7B"/>
      </colorScale>
    </cfRule>
  </conditionalFormatting>
  <conditionalFormatting sqref="G67:G117">
    <cfRule type="colorScale" priority="118">
      <colorScale>
        <cfvo type="min" val="0"/>
        <cfvo type="percentile" val="50"/>
        <cfvo type="max" val="0"/>
        <color rgb="FFF8696B"/>
        <color rgb="FFFFEB84"/>
        <color rgb="FF63BE7B"/>
      </colorScale>
    </cfRule>
  </conditionalFormatting>
  <conditionalFormatting sqref="H67:H117">
    <cfRule type="colorScale" priority="117">
      <colorScale>
        <cfvo type="min" val="0"/>
        <cfvo type="percentile" val="50"/>
        <cfvo type="max" val="0"/>
        <color rgb="FFF8696B"/>
        <color rgb="FFFFEB84"/>
        <color rgb="FF63BE7B"/>
      </colorScale>
    </cfRule>
  </conditionalFormatting>
  <conditionalFormatting sqref="I67:I117">
    <cfRule type="colorScale" priority="116">
      <colorScale>
        <cfvo type="min" val="0"/>
        <cfvo type="percentile" val="50"/>
        <cfvo type="max" val="0"/>
        <color rgb="FFF8696B"/>
        <color rgb="FFFFEB84"/>
        <color rgb="FF63BE7B"/>
      </colorScale>
    </cfRule>
  </conditionalFormatting>
  <conditionalFormatting sqref="J67:J117">
    <cfRule type="colorScale" priority="115">
      <colorScale>
        <cfvo type="min" val="0"/>
        <cfvo type="percentile" val="50"/>
        <cfvo type="max" val="0"/>
        <color rgb="FFF8696B"/>
        <color rgb="FFFFEB84"/>
        <color rgb="FF63BE7B"/>
      </colorScale>
    </cfRule>
  </conditionalFormatting>
  <conditionalFormatting sqref="K67:K117">
    <cfRule type="colorScale" priority="114">
      <colorScale>
        <cfvo type="min" val="0"/>
        <cfvo type="percentile" val="50"/>
        <cfvo type="max" val="0"/>
        <color rgb="FFF8696B"/>
        <color rgb="FFFFEB84"/>
        <color rgb="FF63BE7B"/>
      </colorScale>
    </cfRule>
  </conditionalFormatting>
  <conditionalFormatting sqref="L67:L117">
    <cfRule type="colorScale" priority="113">
      <colorScale>
        <cfvo type="min" val="0"/>
        <cfvo type="percentile" val="50"/>
        <cfvo type="max" val="0"/>
        <color rgb="FFF8696B"/>
        <color rgb="FFFFEB84"/>
        <color rgb="FF63BE7B"/>
      </colorScale>
    </cfRule>
  </conditionalFormatting>
  <conditionalFormatting sqref="M67:M117">
    <cfRule type="colorScale" priority="112">
      <colorScale>
        <cfvo type="min" val="0"/>
        <cfvo type="percentile" val="50"/>
        <cfvo type="max" val="0"/>
        <color rgb="FFF8696B"/>
        <color rgb="FFFFEB84"/>
        <color rgb="FF63BE7B"/>
      </colorScale>
    </cfRule>
  </conditionalFormatting>
  <conditionalFormatting sqref="N67:N117">
    <cfRule type="colorScale" priority="111">
      <colorScale>
        <cfvo type="min" val="0"/>
        <cfvo type="percentile" val="50"/>
        <cfvo type="max" val="0"/>
        <color rgb="FFF8696B"/>
        <color rgb="FFFFEB84"/>
        <color rgb="FF63BE7B"/>
      </colorScale>
    </cfRule>
  </conditionalFormatting>
  <conditionalFormatting sqref="O67:Q117">
    <cfRule type="colorScale" priority="110">
      <colorScale>
        <cfvo type="min" val="0"/>
        <cfvo type="percentile" val="50"/>
        <cfvo type="max" val="0"/>
        <color rgb="FFF8696B"/>
        <color rgb="FFFFEB84"/>
        <color rgb="FF63BE7B"/>
      </colorScale>
    </cfRule>
  </conditionalFormatting>
  <conditionalFormatting sqref="V67:V117">
    <cfRule type="colorScale" priority="107">
      <colorScale>
        <cfvo type="min" val="0"/>
        <cfvo type="percentile" val="50"/>
        <cfvo type="max" val="0"/>
        <color rgb="FFF8696B"/>
        <color rgb="FFFFEB84"/>
        <color rgb="FF63BE7B"/>
      </colorScale>
    </cfRule>
  </conditionalFormatting>
  <conditionalFormatting sqref="W67:W117">
    <cfRule type="colorScale" priority="106">
      <colorScale>
        <cfvo type="min" val="0"/>
        <cfvo type="percentile" val="50"/>
        <cfvo type="max" val="0"/>
        <color rgb="FFF8696B"/>
        <color rgb="FFFFEB84"/>
        <color rgb="FF63BE7B"/>
      </colorScale>
    </cfRule>
  </conditionalFormatting>
  <conditionalFormatting sqref="X67:X117">
    <cfRule type="colorScale" priority="105">
      <colorScale>
        <cfvo type="min" val="0"/>
        <cfvo type="percentile" val="50"/>
        <cfvo type="max" val="0"/>
        <color rgb="FFF8696B"/>
        <color rgb="FFFFEB84"/>
        <color rgb="FF63BE7B"/>
      </colorScale>
    </cfRule>
  </conditionalFormatting>
  <conditionalFormatting sqref="Y67:Y117">
    <cfRule type="colorScale" priority="104">
      <colorScale>
        <cfvo type="min" val="0"/>
        <cfvo type="percentile" val="50"/>
        <cfvo type="max" val="0"/>
        <color rgb="FFF8696B"/>
        <color rgb="FFFFEB84"/>
        <color rgb="FF63BE7B"/>
      </colorScale>
    </cfRule>
  </conditionalFormatting>
  <conditionalFormatting sqref="Z67:Z117">
    <cfRule type="colorScale" priority="103">
      <colorScale>
        <cfvo type="min" val="0"/>
        <cfvo type="percentile" val="50"/>
        <cfvo type="max" val="0"/>
        <color rgb="FFF8696B"/>
        <color rgb="FFFFEB84"/>
        <color rgb="FF63BE7B"/>
      </colorScale>
    </cfRule>
  </conditionalFormatting>
  <conditionalFormatting sqref="AA67:AA117">
    <cfRule type="colorScale" priority="102">
      <colorScale>
        <cfvo type="min" val="0"/>
        <cfvo type="percentile" val="50"/>
        <cfvo type="max" val="0"/>
        <color rgb="FFF8696B"/>
        <color rgb="FFFFEB84"/>
        <color rgb="FF63BE7B"/>
      </colorScale>
    </cfRule>
  </conditionalFormatting>
  <conditionalFormatting sqref="AB67:AB117">
    <cfRule type="colorScale" priority="101">
      <colorScale>
        <cfvo type="min" val="0"/>
        <cfvo type="percentile" val="50"/>
        <cfvo type="max" val="0"/>
        <color rgb="FFF8696B"/>
        <color rgb="FFFFEB84"/>
        <color rgb="FF63BE7B"/>
      </colorScale>
    </cfRule>
  </conditionalFormatting>
  <conditionalFormatting sqref="AC67:AC117">
    <cfRule type="colorScale" priority="100">
      <colorScale>
        <cfvo type="min" val="0"/>
        <cfvo type="percentile" val="50"/>
        <cfvo type="max" val="0"/>
        <color rgb="FFF8696B"/>
        <color rgb="FFFFEB84"/>
        <color rgb="FF63BE7B"/>
      </colorScale>
    </cfRule>
  </conditionalFormatting>
  <conditionalFormatting sqref="AD67:AD117">
    <cfRule type="colorScale" priority="99">
      <colorScale>
        <cfvo type="min" val="0"/>
        <cfvo type="percentile" val="50"/>
        <cfvo type="max" val="0"/>
        <color rgb="FFF8696B"/>
        <color rgb="FFFFEB84"/>
        <color rgb="FF63BE7B"/>
      </colorScale>
    </cfRule>
  </conditionalFormatting>
  <conditionalFormatting sqref="AE67:AE117">
    <cfRule type="colorScale" priority="98">
      <colorScale>
        <cfvo type="min" val="0"/>
        <cfvo type="percentile" val="50"/>
        <cfvo type="max" val="0"/>
        <color rgb="FFF8696B"/>
        <color rgb="FFFFEB84"/>
        <color rgb="FF63BE7B"/>
      </colorScale>
    </cfRule>
  </conditionalFormatting>
  <conditionalFormatting sqref="AF67:AH117">
    <cfRule type="colorScale" priority="97">
      <colorScale>
        <cfvo type="min" val="0"/>
        <cfvo type="percentile" val="50"/>
        <cfvo type="max" val="0"/>
        <color rgb="FFF8696B"/>
        <color rgb="FFFFEB84"/>
        <color rgb="FF63BE7B"/>
      </colorScale>
    </cfRule>
  </conditionalFormatting>
  <conditionalFormatting sqref="AL67:AL117">
    <cfRule type="colorScale" priority="94">
      <colorScale>
        <cfvo type="min" val="0"/>
        <cfvo type="percentile" val="50"/>
        <cfvo type="max" val="0"/>
        <color rgb="FFF8696B"/>
        <color rgb="FFFFEB84"/>
        <color rgb="FF63BE7B"/>
      </colorScale>
    </cfRule>
  </conditionalFormatting>
  <conditionalFormatting sqref="AM67:AM117">
    <cfRule type="colorScale" priority="93">
      <colorScale>
        <cfvo type="min" val="0"/>
        <cfvo type="percentile" val="50"/>
        <cfvo type="max" val="0"/>
        <color rgb="FFF8696B"/>
        <color rgb="FFFFEB84"/>
        <color rgb="FF63BE7B"/>
      </colorScale>
    </cfRule>
  </conditionalFormatting>
  <conditionalFormatting sqref="AN67:AN117">
    <cfRule type="colorScale" priority="92">
      <colorScale>
        <cfvo type="min" val="0"/>
        <cfvo type="percentile" val="50"/>
        <cfvo type="max" val="0"/>
        <color rgb="FFF8696B"/>
        <color rgb="FFFFEB84"/>
        <color rgb="FF63BE7B"/>
      </colorScale>
    </cfRule>
  </conditionalFormatting>
  <conditionalFormatting sqref="AO67:AO117">
    <cfRule type="colorScale" priority="91">
      <colorScale>
        <cfvo type="min" val="0"/>
        <cfvo type="percentile" val="50"/>
        <cfvo type="max" val="0"/>
        <color rgb="FFF8696B"/>
        <color rgb="FFFFEB84"/>
        <color rgb="FF63BE7B"/>
      </colorScale>
    </cfRule>
  </conditionalFormatting>
  <conditionalFormatting sqref="AP67:AP117">
    <cfRule type="colorScale" priority="90">
      <colorScale>
        <cfvo type="min" val="0"/>
        <cfvo type="percentile" val="50"/>
        <cfvo type="max" val="0"/>
        <color rgb="FFF8696B"/>
        <color rgb="FFFFEB84"/>
        <color rgb="FF63BE7B"/>
      </colorScale>
    </cfRule>
  </conditionalFormatting>
  <conditionalFormatting sqref="AQ67:AQ117">
    <cfRule type="colorScale" priority="89">
      <colorScale>
        <cfvo type="min" val="0"/>
        <cfvo type="percentile" val="50"/>
        <cfvo type="max" val="0"/>
        <color rgb="FFF8696B"/>
        <color rgb="FFFFEB84"/>
        <color rgb="FF63BE7B"/>
      </colorScale>
    </cfRule>
  </conditionalFormatting>
  <conditionalFormatting sqref="AR67:AR117">
    <cfRule type="colorScale" priority="88">
      <colorScale>
        <cfvo type="min" val="0"/>
        <cfvo type="percentile" val="50"/>
        <cfvo type="max" val="0"/>
        <color rgb="FFF8696B"/>
        <color rgb="FFFFEB84"/>
        <color rgb="FF63BE7B"/>
      </colorScale>
    </cfRule>
  </conditionalFormatting>
  <conditionalFormatting sqref="AS67:AS117">
    <cfRule type="colorScale" priority="87">
      <colorScale>
        <cfvo type="min" val="0"/>
        <cfvo type="percentile" val="50"/>
        <cfvo type="max" val="0"/>
        <color rgb="FFF8696B"/>
        <color rgb="FFFFEB84"/>
        <color rgb="FF63BE7B"/>
      </colorScale>
    </cfRule>
  </conditionalFormatting>
  <conditionalFormatting sqref="AT67:AT117">
    <cfRule type="colorScale" priority="86">
      <colorScale>
        <cfvo type="min" val="0"/>
        <cfvo type="percentile" val="50"/>
        <cfvo type="max" val="0"/>
        <color rgb="FFF8696B"/>
        <color rgb="FFFFEB84"/>
        <color rgb="FF63BE7B"/>
      </colorScale>
    </cfRule>
  </conditionalFormatting>
  <conditionalFormatting sqref="AU67:AU117">
    <cfRule type="colorScale" priority="85">
      <colorScale>
        <cfvo type="min" val="0"/>
        <cfvo type="percentile" val="50"/>
        <cfvo type="max" val="0"/>
        <color rgb="FFF8696B"/>
        <color rgb="FFFFEB84"/>
        <color rgb="FF63BE7B"/>
      </colorScale>
    </cfRule>
  </conditionalFormatting>
  <conditionalFormatting sqref="AV67:AV117">
    <cfRule type="colorScale" priority="84">
      <colorScale>
        <cfvo type="min" val="0"/>
        <cfvo type="percentile" val="50"/>
        <cfvo type="max" val="0"/>
        <color rgb="FFF8696B"/>
        <color rgb="FFFFEB84"/>
        <color rgb="FF63BE7B"/>
      </colorScale>
    </cfRule>
  </conditionalFormatting>
  <conditionalFormatting sqref="E6:E56">
    <cfRule type="colorScale" priority="81">
      <colorScale>
        <cfvo type="min" val="0"/>
        <cfvo type="percentile" val="50"/>
        <cfvo type="max" val="0"/>
        <color rgb="FFF8696B"/>
        <color rgb="FFFFEB84"/>
        <color rgb="FF63BE7B"/>
      </colorScale>
    </cfRule>
  </conditionalFormatting>
  <conditionalFormatting sqref="F6:F56">
    <cfRule type="colorScale" priority="80">
      <colorScale>
        <cfvo type="min" val="0"/>
        <cfvo type="percentile" val="50"/>
        <cfvo type="max" val="0"/>
        <color rgb="FFF8696B"/>
        <color rgb="FFFFEB84"/>
        <color rgb="FF63BE7B"/>
      </colorScale>
    </cfRule>
  </conditionalFormatting>
  <conditionalFormatting sqref="G6:G56">
    <cfRule type="colorScale" priority="79">
      <colorScale>
        <cfvo type="min" val="0"/>
        <cfvo type="percentile" val="50"/>
        <cfvo type="max" val="0"/>
        <color rgb="FFF8696B"/>
        <color rgb="FFFFEB84"/>
        <color rgb="FF63BE7B"/>
      </colorScale>
    </cfRule>
  </conditionalFormatting>
  <conditionalFormatting sqref="H6:H56">
    <cfRule type="colorScale" priority="78">
      <colorScale>
        <cfvo type="min" val="0"/>
        <cfvo type="percentile" val="50"/>
        <cfvo type="max" val="0"/>
        <color rgb="FFF8696B"/>
        <color rgb="FFFFEB84"/>
        <color rgb="FF63BE7B"/>
      </colorScale>
    </cfRule>
  </conditionalFormatting>
  <conditionalFormatting sqref="I6:I56">
    <cfRule type="colorScale" priority="77">
      <colorScale>
        <cfvo type="min" val="0"/>
        <cfvo type="percentile" val="50"/>
        <cfvo type="max" val="0"/>
        <color rgb="FFF8696B"/>
        <color rgb="FFFFEB84"/>
        <color rgb="FF63BE7B"/>
      </colorScale>
    </cfRule>
  </conditionalFormatting>
  <conditionalFormatting sqref="J6:J56">
    <cfRule type="colorScale" priority="76">
      <colorScale>
        <cfvo type="min" val="0"/>
        <cfvo type="percentile" val="50"/>
        <cfvo type="max" val="0"/>
        <color rgb="FFF8696B"/>
        <color rgb="FFFFEB84"/>
        <color rgb="FF63BE7B"/>
      </colorScale>
    </cfRule>
  </conditionalFormatting>
  <conditionalFormatting sqref="K6:K56">
    <cfRule type="colorScale" priority="75">
      <colorScale>
        <cfvo type="min" val="0"/>
        <cfvo type="percentile" val="50"/>
        <cfvo type="max" val="0"/>
        <color rgb="FFF8696B"/>
        <color rgb="FFFFEB84"/>
        <color rgb="FF63BE7B"/>
      </colorScale>
    </cfRule>
  </conditionalFormatting>
  <conditionalFormatting sqref="L6:L56">
    <cfRule type="colorScale" priority="74">
      <colorScale>
        <cfvo type="min" val="0"/>
        <cfvo type="percentile" val="50"/>
        <cfvo type="max" val="0"/>
        <color rgb="FFF8696B"/>
        <color rgb="FFFFEB84"/>
        <color rgb="FF63BE7B"/>
      </colorScale>
    </cfRule>
  </conditionalFormatting>
  <conditionalFormatting sqref="M6:M56">
    <cfRule type="colorScale" priority="73">
      <colorScale>
        <cfvo type="min" val="0"/>
        <cfvo type="percentile" val="50"/>
        <cfvo type="max" val="0"/>
        <color rgb="FFF8696B"/>
        <color rgb="FFFFEB84"/>
        <color rgb="FF63BE7B"/>
      </colorScale>
    </cfRule>
  </conditionalFormatting>
  <conditionalFormatting sqref="N6:N56">
    <cfRule type="colorScale" priority="72">
      <colorScale>
        <cfvo type="min" val="0"/>
        <cfvo type="percentile" val="50"/>
        <cfvo type="max" val="0"/>
        <color rgb="FFF8696B"/>
        <color rgb="FFFFEB84"/>
        <color rgb="FF63BE7B"/>
      </colorScale>
    </cfRule>
  </conditionalFormatting>
  <conditionalFormatting sqref="O6:Q56">
    <cfRule type="colorScale" priority="71">
      <colorScale>
        <cfvo type="min" val="0"/>
        <cfvo type="percentile" val="50"/>
        <cfvo type="max" val="0"/>
        <color rgb="FFF8696B"/>
        <color rgb="FFFFEB84"/>
        <color rgb="FF63BE7B"/>
      </colorScale>
    </cfRule>
  </conditionalFormatting>
  <conditionalFormatting sqref="V6:V56">
    <cfRule type="colorScale" priority="68">
      <colorScale>
        <cfvo type="min" val="0"/>
        <cfvo type="percentile" val="50"/>
        <cfvo type="max" val="0"/>
        <color rgb="FFF8696B"/>
        <color rgb="FFFFEB84"/>
        <color rgb="FF63BE7B"/>
      </colorScale>
    </cfRule>
  </conditionalFormatting>
  <conditionalFormatting sqref="W6:W56">
    <cfRule type="colorScale" priority="67">
      <colorScale>
        <cfvo type="min" val="0"/>
        <cfvo type="percentile" val="50"/>
        <cfvo type="max" val="0"/>
        <color rgb="FFF8696B"/>
        <color rgb="FFFFEB84"/>
        <color rgb="FF63BE7B"/>
      </colorScale>
    </cfRule>
  </conditionalFormatting>
  <conditionalFormatting sqref="X6:X56">
    <cfRule type="colorScale" priority="66">
      <colorScale>
        <cfvo type="min" val="0"/>
        <cfvo type="percentile" val="50"/>
        <cfvo type="max" val="0"/>
        <color rgb="FFF8696B"/>
        <color rgb="FFFFEB84"/>
        <color rgb="FF63BE7B"/>
      </colorScale>
    </cfRule>
  </conditionalFormatting>
  <conditionalFormatting sqref="Y6:Y56">
    <cfRule type="colorScale" priority="65">
      <colorScale>
        <cfvo type="min" val="0"/>
        <cfvo type="percentile" val="50"/>
        <cfvo type="max" val="0"/>
        <color rgb="FFF8696B"/>
        <color rgb="FFFFEB84"/>
        <color rgb="FF63BE7B"/>
      </colorScale>
    </cfRule>
  </conditionalFormatting>
  <conditionalFormatting sqref="Z6:Z56">
    <cfRule type="colorScale" priority="64">
      <colorScale>
        <cfvo type="min" val="0"/>
        <cfvo type="percentile" val="50"/>
        <cfvo type="max" val="0"/>
        <color rgb="FFF8696B"/>
        <color rgb="FFFFEB84"/>
        <color rgb="FF63BE7B"/>
      </colorScale>
    </cfRule>
  </conditionalFormatting>
  <conditionalFormatting sqref="AA6:AA56">
    <cfRule type="colorScale" priority="63">
      <colorScale>
        <cfvo type="min" val="0"/>
        <cfvo type="percentile" val="50"/>
        <cfvo type="max" val="0"/>
        <color rgb="FFF8696B"/>
        <color rgb="FFFFEB84"/>
        <color rgb="FF63BE7B"/>
      </colorScale>
    </cfRule>
  </conditionalFormatting>
  <conditionalFormatting sqref="AB6:AB56">
    <cfRule type="colorScale" priority="62">
      <colorScale>
        <cfvo type="min" val="0"/>
        <cfvo type="percentile" val="50"/>
        <cfvo type="max" val="0"/>
        <color rgb="FFF8696B"/>
        <color rgb="FFFFEB84"/>
        <color rgb="FF63BE7B"/>
      </colorScale>
    </cfRule>
  </conditionalFormatting>
  <conditionalFormatting sqref="AC6:AC56">
    <cfRule type="colorScale" priority="61">
      <colorScale>
        <cfvo type="min" val="0"/>
        <cfvo type="percentile" val="50"/>
        <cfvo type="max" val="0"/>
        <color rgb="FFF8696B"/>
        <color rgb="FFFFEB84"/>
        <color rgb="FF63BE7B"/>
      </colorScale>
    </cfRule>
  </conditionalFormatting>
  <conditionalFormatting sqref="AD6:AD56">
    <cfRule type="colorScale" priority="60">
      <colorScale>
        <cfvo type="min" val="0"/>
        <cfvo type="percentile" val="50"/>
        <cfvo type="max" val="0"/>
        <color rgb="FFF8696B"/>
        <color rgb="FFFFEB84"/>
        <color rgb="FF63BE7B"/>
      </colorScale>
    </cfRule>
  </conditionalFormatting>
  <conditionalFormatting sqref="AE6:AE56">
    <cfRule type="colorScale" priority="59">
      <colorScale>
        <cfvo type="min" val="0"/>
        <cfvo type="percentile" val="50"/>
        <cfvo type="max" val="0"/>
        <color rgb="FFF8696B"/>
        <color rgb="FFFFEB84"/>
        <color rgb="FF63BE7B"/>
      </colorScale>
    </cfRule>
  </conditionalFormatting>
  <conditionalFormatting sqref="AF6:AH56">
    <cfRule type="colorScale" priority="58">
      <colorScale>
        <cfvo type="min" val="0"/>
        <cfvo type="percentile" val="50"/>
        <cfvo type="max" val="0"/>
        <color rgb="FFF8696B"/>
        <color rgb="FFFFEB84"/>
        <color rgb="FF63BE7B"/>
      </colorScale>
    </cfRule>
  </conditionalFormatting>
  <conditionalFormatting sqref="AL6:AL56">
    <cfRule type="colorScale" priority="55">
      <colorScale>
        <cfvo type="min" val="0"/>
        <cfvo type="percentile" val="50"/>
        <cfvo type="max" val="0"/>
        <color rgb="FFF8696B"/>
        <color rgb="FFFFEB84"/>
        <color rgb="FF63BE7B"/>
      </colorScale>
    </cfRule>
  </conditionalFormatting>
  <conditionalFormatting sqref="AM6:AM56">
    <cfRule type="colorScale" priority="54">
      <colorScale>
        <cfvo type="min" val="0"/>
        <cfvo type="percentile" val="50"/>
        <cfvo type="max" val="0"/>
        <color rgb="FFF8696B"/>
        <color rgb="FFFFEB84"/>
        <color rgb="FF63BE7B"/>
      </colorScale>
    </cfRule>
  </conditionalFormatting>
  <conditionalFormatting sqref="AN6:AN56">
    <cfRule type="colorScale" priority="53">
      <colorScale>
        <cfvo type="min" val="0"/>
        <cfvo type="percentile" val="50"/>
        <cfvo type="max" val="0"/>
        <color rgb="FFF8696B"/>
        <color rgb="FFFFEB84"/>
        <color rgb="FF63BE7B"/>
      </colorScale>
    </cfRule>
  </conditionalFormatting>
  <conditionalFormatting sqref="AO6:AO56">
    <cfRule type="colorScale" priority="52">
      <colorScale>
        <cfvo type="min" val="0"/>
        <cfvo type="percentile" val="50"/>
        <cfvo type="max" val="0"/>
        <color rgb="FFF8696B"/>
        <color rgb="FFFFEB84"/>
        <color rgb="FF63BE7B"/>
      </colorScale>
    </cfRule>
  </conditionalFormatting>
  <conditionalFormatting sqref="AP6:AP56">
    <cfRule type="colorScale" priority="51">
      <colorScale>
        <cfvo type="min" val="0"/>
        <cfvo type="percentile" val="50"/>
        <cfvo type="max" val="0"/>
        <color rgb="FFF8696B"/>
        <color rgb="FFFFEB84"/>
        <color rgb="FF63BE7B"/>
      </colorScale>
    </cfRule>
  </conditionalFormatting>
  <conditionalFormatting sqref="AQ6:AQ56">
    <cfRule type="colorScale" priority="50">
      <colorScale>
        <cfvo type="min" val="0"/>
        <cfvo type="percentile" val="50"/>
        <cfvo type="max" val="0"/>
        <color rgb="FFF8696B"/>
        <color rgb="FFFFEB84"/>
        <color rgb="FF63BE7B"/>
      </colorScale>
    </cfRule>
  </conditionalFormatting>
  <conditionalFormatting sqref="AR6:AR56">
    <cfRule type="colorScale" priority="49">
      <colorScale>
        <cfvo type="min" val="0"/>
        <cfvo type="percentile" val="50"/>
        <cfvo type="max" val="0"/>
        <color rgb="FFF8696B"/>
        <color rgb="FFFFEB84"/>
        <color rgb="FF63BE7B"/>
      </colorScale>
    </cfRule>
  </conditionalFormatting>
  <conditionalFormatting sqref="AS6:AS56">
    <cfRule type="colorScale" priority="48">
      <colorScale>
        <cfvo type="min" val="0"/>
        <cfvo type="percentile" val="50"/>
        <cfvo type="max" val="0"/>
        <color rgb="FFF8696B"/>
        <color rgb="FFFFEB84"/>
        <color rgb="FF63BE7B"/>
      </colorScale>
    </cfRule>
  </conditionalFormatting>
  <conditionalFormatting sqref="AT6:AT56">
    <cfRule type="colorScale" priority="47">
      <colorScale>
        <cfvo type="min" val="0"/>
        <cfvo type="percentile" val="50"/>
        <cfvo type="max" val="0"/>
        <color rgb="FFF8696B"/>
        <color rgb="FFFFEB84"/>
        <color rgb="FF63BE7B"/>
      </colorScale>
    </cfRule>
  </conditionalFormatting>
  <conditionalFormatting sqref="AU6:AU56">
    <cfRule type="colorScale" priority="46">
      <colorScale>
        <cfvo type="min" val="0"/>
        <cfvo type="percentile" val="50"/>
        <cfvo type="max" val="0"/>
        <color rgb="FFF8696B"/>
        <color rgb="FFFFEB84"/>
        <color rgb="FF63BE7B"/>
      </colorScale>
    </cfRule>
  </conditionalFormatting>
  <conditionalFormatting sqref="AV6:AV56">
    <cfRule type="colorScale" priority="45">
      <colorScale>
        <cfvo type="min" val="0"/>
        <cfvo type="percentile" val="50"/>
        <cfvo type="max" val="0"/>
        <color rgb="FFF8696B"/>
        <color rgb="FFFFEB84"/>
        <color rgb="FF63BE7B"/>
      </colorScale>
    </cfRule>
  </conditionalFormatting>
  <conditionalFormatting sqref="AW6:AW56">
    <cfRule type="colorScale" priority="41">
      <colorScale>
        <cfvo type="min" val="0"/>
        <cfvo type="percentile" val="50"/>
        <cfvo type="max" val="0"/>
        <color rgb="FFF8696B"/>
        <color rgb="FFFFEB84"/>
        <color rgb="FF63BE7B"/>
      </colorScale>
    </cfRule>
  </conditionalFormatting>
  <conditionalFormatting sqref="AX6:AX56">
    <cfRule type="colorScale" priority="40">
      <colorScale>
        <cfvo type="min" val="0"/>
        <cfvo type="percentile" val="50"/>
        <cfvo type="max" val="0"/>
        <color rgb="FFF8696B"/>
        <color rgb="FFFFEB84"/>
        <color rgb="FF63BE7B"/>
      </colorScale>
    </cfRule>
  </conditionalFormatting>
  <conditionalFormatting sqref="AF6:AF56">
    <cfRule type="colorScale" priority="29">
      <colorScale>
        <cfvo type="min" val="0"/>
        <cfvo type="percentile" val="50"/>
        <cfvo type="max" val="0"/>
        <color rgb="FFF8696B"/>
        <color rgb="FFFFEB84"/>
        <color rgb="FF63BE7B"/>
      </colorScale>
    </cfRule>
  </conditionalFormatting>
  <conditionalFormatting sqref="AG6:AG56">
    <cfRule type="colorScale" priority="28">
      <colorScale>
        <cfvo type="min" val="0"/>
        <cfvo type="percentile" val="50"/>
        <cfvo type="max" val="0"/>
        <color rgb="FFF8696B"/>
        <color rgb="FFFFEB84"/>
        <color rgb="FF63BE7B"/>
      </colorScale>
    </cfRule>
  </conditionalFormatting>
  <conditionalFormatting sqref="AH6:AH56">
    <cfRule type="colorScale" priority="27">
      <colorScale>
        <cfvo type="min" val="0"/>
        <cfvo type="percentile" val="50"/>
        <cfvo type="max" val="0"/>
        <color rgb="FFF8696B"/>
        <color rgb="FFFFEB84"/>
        <color rgb="FF63BE7B"/>
      </colorScale>
    </cfRule>
  </conditionalFormatting>
  <conditionalFormatting sqref="F67:F117">
    <cfRule type="colorScale" priority="26">
      <colorScale>
        <cfvo type="min" val="0"/>
        <cfvo type="percentile" val="50"/>
        <cfvo type="max" val="0"/>
        <color rgb="FFF8696B"/>
        <color rgb="FFFFEB84"/>
        <color rgb="FF63BE7B"/>
      </colorScale>
    </cfRule>
  </conditionalFormatting>
  <conditionalFormatting sqref="G67:G117">
    <cfRule type="colorScale" priority="25">
      <colorScale>
        <cfvo type="min" val="0"/>
        <cfvo type="percentile" val="50"/>
        <cfvo type="max" val="0"/>
        <color rgb="FFF8696B"/>
        <color rgb="FFFFEB84"/>
        <color rgb="FF63BE7B"/>
      </colorScale>
    </cfRule>
  </conditionalFormatting>
  <conditionalFormatting sqref="H67:H117">
    <cfRule type="colorScale" priority="24">
      <colorScale>
        <cfvo type="min" val="0"/>
        <cfvo type="percentile" val="50"/>
        <cfvo type="max" val="0"/>
        <color rgb="FFF8696B"/>
        <color rgb="FFFFEB84"/>
        <color rgb="FF63BE7B"/>
      </colorScale>
    </cfRule>
  </conditionalFormatting>
  <conditionalFormatting sqref="I67:I117">
    <cfRule type="colorScale" priority="23">
      <colorScale>
        <cfvo type="min" val="0"/>
        <cfvo type="percentile" val="50"/>
        <cfvo type="max" val="0"/>
        <color rgb="FFF8696B"/>
        <color rgb="FFFFEB84"/>
        <color rgb="FF63BE7B"/>
      </colorScale>
    </cfRule>
  </conditionalFormatting>
  <conditionalFormatting sqref="J67:J117">
    <cfRule type="colorScale" priority="22">
      <colorScale>
        <cfvo type="min" val="0"/>
        <cfvo type="percentile" val="50"/>
        <cfvo type="max" val="0"/>
        <color rgb="FFF8696B"/>
        <color rgb="FFFFEB84"/>
        <color rgb="FF63BE7B"/>
      </colorScale>
    </cfRule>
  </conditionalFormatting>
  <conditionalFormatting sqref="K67:K117">
    <cfRule type="colorScale" priority="21">
      <colorScale>
        <cfvo type="min" val="0"/>
        <cfvo type="percentile" val="50"/>
        <cfvo type="max" val="0"/>
        <color rgb="FFF8696B"/>
        <color rgb="FFFFEB84"/>
        <color rgb="FF63BE7B"/>
      </colorScale>
    </cfRule>
  </conditionalFormatting>
  <conditionalFormatting sqref="L67:L117">
    <cfRule type="colorScale" priority="20">
      <colorScale>
        <cfvo type="min" val="0"/>
        <cfvo type="percentile" val="50"/>
        <cfvo type="max" val="0"/>
        <color rgb="FFF8696B"/>
        <color rgb="FFFFEB84"/>
        <color rgb="FF63BE7B"/>
      </colorScale>
    </cfRule>
  </conditionalFormatting>
  <conditionalFormatting sqref="M67:M117">
    <cfRule type="colorScale" priority="19">
      <colorScale>
        <cfvo type="min" val="0"/>
        <cfvo type="percentile" val="50"/>
        <cfvo type="max" val="0"/>
        <color rgb="FFF8696B"/>
        <color rgb="FFFFEB84"/>
        <color rgb="FF63BE7B"/>
      </colorScale>
    </cfRule>
  </conditionalFormatting>
  <conditionalFormatting sqref="N67:N117">
    <cfRule type="colorScale" priority="18">
      <colorScale>
        <cfvo type="min" val="0"/>
        <cfvo type="percentile" val="50"/>
        <cfvo type="max" val="0"/>
        <color rgb="FFF8696B"/>
        <color rgb="FFFFEB84"/>
        <color rgb="FF63BE7B"/>
      </colorScale>
    </cfRule>
  </conditionalFormatting>
  <conditionalFormatting sqref="O67:O117">
    <cfRule type="colorScale" priority="17">
      <colorScale>
        <cfvo type="min" val="0"/>
        <cfvo type="percentile" val="50"/>
        <cfvo type="max" val="0"/>
        <color rgb="FFF8696B"/>
        <color rgb="FFFFEB84"/>
        <color rgb="FF63BE7B"/>
      </colorScale>
    </cfRule>
  </conditionalFormatting>
  <conditionalFormatting sqref="P67:P117">
    <cfRule type="colorScale" priority="16">
      <colorScale>
        <cfvo type="min" val="0"/>
        <cfvo type="percentile" val="50"/>
        <cfvo type="max" val="0"/>
        <color rgb="FFF8696B"/>
        <color rgb="FFFFEB84"/>
        <color rgb="FF63BE7B"/>
      </colorScale>
    </cfRule>
  </conditionalFormatting>
  <conditionalFormatting sqref="Q67:Q117">
    <cfRule type="colorScale" priority="15">
      <colorScale>
        <cfvo type="min" val="0"/>
        <cfvo type="percentile" val="50"/>
        <cfvo type="max" val="0"/>
        <color rgb="FFF8696B"/>
        <color rgb="FFFFEB84"/>
        <color rgb="FF63BE7B"/>
      </colorScale>
    </cfRule>
  </conditionalFormatting>
  <conditionalFormatting sqref="W67:W117">
    <cfRule type="colorScale" priority="14">
      <colorScale>
        <cfvo type="min" val="0"/>
        <cfvo type="percentile" val="50"/>
        <cfvo type="max" val="0"/>
        <color rgb="FFF8696B"/>
        <color rgb="FFFFEB84"/>
        <color rgb="FF63BE7B"/>
      </colorScale>
    </cfRule>
  </conditionalFormatting>
  <conditionalFormatting sqref="X67:X117">
    <cfRule type="colorScale" priority="13">
      <colorScale>
        <cfvo type="min" val="0"/>
        <cfvo type="percentile" val="50"/>
        <cfvo type="max" val="0"/>
        <color rgb="FFF8696B"/>
        <color rgb="FFFFEB84"/>
        <color rgb="FF63BE7B"/>
      </colorScale>
    </cfRule>
  </conditionalFormatting>
  <conditionalFormatting sqref="Y67:Y117">
    <cfRule type="colorScale" priority="12">
      <colorScale>
        <cfvo type="min" val="0"/>
        <cfvo type="percentile" val="50"/>
        <cfvo type="max" val="0"/>
        <color rgb="FFF8696B"/>
        <color rgb="FFFFEB84"/>
        <color rgb="FF63BE7B"/>
      </colorScale>
    </cfRule>
  </conditionalFormatting>
  <conditionalFormatting sqref="Z67:Z117">
    <cfRule type="colorScale" priority="11">
      <colorScale>
        <cfvo type="min" val="0"/>
        <cfvo type="percentile" val="50"/>
        <cfvo type="max" val="0"/>
        <color rgb="FFF8696B"/>
        <color rgb="FFFFEB84"/>
        <color rgb="FF63BE7B"/>
      </colorScale>
    </cfRule>
  </conditionalFormatting>
  <conditionalFormatting sqref="AA67:AA117">
    <cfRule type="colorScale" priority="10">
      <colorScale>
        <cfvo type="min" val="0"/>
        <cfvo type="percentile" val="50"/>
        <cfvo type="max" val="0"/>
        <color rgb="FFF8696B"/>
        <color rgb="FFFFEB84"/>
        <color rgb="FF63BE7B"/>
      </colorScale>
    </cfRule>
  </conditionalFormatting>
  <conditionalFormatting sqref="AB67:AB117">
    <cfRule type="colorScale" priority="9">
      <colorScale>
        <cfvo type="min" val="0"/>
        <cfvo type="percentile" val="50"/>
        <cfvo type="max" val="0"/>
        <color rgb="FFF8696B"/>
        <color rgb="FFFFEB84"/>
        <color rgb="FF63BE7B"/>
      </colorScale>
    </cfRule>
  </conditionalFormatting>
  <conditionalFormatting sqref="AC67:AC117">
    <cfRule type="colorScale" priority="8">
      <colorScale>
        <cfvo type="min" val="0"/>
        <cfvo type="percentile" val="50"/>
        <cfvo type="max" val="0"/>
        <color rgb="FFF8696B"/>
        <color rgb="FFFFEB84"/>
        <color rgb="FF63BE7B"/>
      </colorScale>
    </cfRule>
  </conditionalFormatting>
  <conditionalFormatting sqref="AD67:AD117">
    <cfRule type="colorScale" priority="7">
      <colorScale>
        <cfvo type="min" val="0"/>
        <cfvo type="percentile" val="50"/>
        <cfvo type="max" val="0"/>
        <color rgb="FFF8696B"/>
        <color rgb="FFFFEB84"/>
        <color rgb="FF63BE7B"/>
      </colorScale>
    </cfRule>
  </conditionalFormatting>
  <conditionalFormatting sqref="AE67:AE117">
    <cfRule type="colorScale" priority="6">
      <colorScale>
        <cfvo type="min" val="0"/>
        <cfvo type="percentile" val="50"/>
        <cfvo type="max" val="0"/>
        <color rgb="FFF8696B"/>
        <color rgb="FFFFEB84"/>
        <color rgb="FF63BE7B"/>
      </colorScale>
    </cfRule>
  </conditionalFormatting>
  <conditionalFormatting sqref="AF67:AF117">
    <cfRule type="colorScale" priority="5">
      <colorScale>
        <cfvo type="min" val="0"/>
        <cfvo type="percentile" val="50"/>
        <cfvo type="max" val="0"/>
        <color rgb="FFF8696B"/>
        <color rgb="FFFFEB84"/>
        <color rgb="FF63BE7B"/>
      </colorScale>
    </cfRule>
  </conditionalFormatting>
  <conditionalFormatting sqref="AG67:AG117">
    <cfRule type="colorScale" priority="4">
      <colorScale>
        <cfvo type="min" val="0"/>
        <cfvo type="percentile" val="50"/>
        <cfvo type="max" val="0"/>
        <color rgb="FFF8696B"/>
        <color rgb="FFFFEB84"/>
        <color rgb="FF63BE7B"/>
      </colorScale>
    </cfRule>
  </conditionalFormatting>
  <conditionalFormatting sqref="AH67:AH117">
    <cfRule type="colorScale" priority="3">
      <colorScale>
        <cfvo type="min" val="0"/>
        <cfvo type="percentile" val="50"/>
        <cfvo type="max" val="0"/>
        <color rgb="FFF8696B"/>
        <color rgb="FFFFEB84"/>
        <color rgb="FF63BE7B"/>
      </colorScale>
    </cfRule>
  </conditionalFormatting>
  <conditionalFormatting sqref="AW67:AW117">
    <cfRule type="colorScale" priority="2">
      <colorScale>
        <cfvo type="min" val="0"/>
        <cfvo type="percentile" val="50"/>
        <cfvo type="max" val="0"/>
        <color rgb="FFF8696B"/>
        <color rgb="FFFFEB84"/>
        <color rgb="FF63BE7B"/>
      </colorScale>
    </cfRule>
  </conditionalFormatting>
  <conditionalFormatting sqref="AX67:AX117">
    <cfRule type="colorScale" priority="1">
      <colorScale>
        <cfvo type="min" val="0"/>
        <cfvo type="percentile" val="50"/>
        <cfvo type="max" val="0"/>
        <color rgb="FFF8696B"/>
        <color rgb="FFFFEB84"/>
        <color rgb="FF63BE7B"/>
      </colorScale>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AV59"/>
  <sheetViews>
    <sheetView zoomScale="70" zoomScaleNormal="70" workbookViewId="0">
      <selection activeCell="AH2" sqref="AH2"/>
    </sheetView>
  </sheetViews>
  <sheetFormatPr defaultRowHeight="15"/>
  <cols>
    <col min="2" max="2" width="21.5703125" customWidth="1"/>
    <col min="15" max="16" width="9.140625" style="202"/>
    <col min="18" max="18" width="19.5703125" customWidth="1"/>
    <col min="31" max="32" width="9.140625" style="202"/>
    <col min="34" max="34" width="22.42578125" customWidth="1"/>
    <col min="47" max="47" width="9.140625" style="202"/>
  </cols>
  <sheetData>
    <row r="1" spans="1:48" ht="21">
      <c r="A1" s="201" t="s">
        <v>110</v>
      </c>
      <c r="B1" s="199"/>
      <c r="C1" s="199"/>
      <c r="D1" s="199"/>
      <c r="E1" s="199"/>
      <c r="F1" s="199"/>
      <c r="G1" s="199"/>
      <c r="H1" s="199"/>
      <c r="I1" s="199"/>
      <c r="J1" s="199"/>
      <c r="K1" s="199"/>
      <c r="L1" s="199"/>
      <c r="M1" s="199"/>
      <c r="N1" s="199"/>
      <c r="O1" s="233"/>
      <c r="P1" s="233"/>
      <c r="Q1" s="200"/>
      <c r="R1" s="201" t="s">
        <v>110</v>
      </c>
      <c r="S1" s="199"/>
      <c r="T1" s="199"/>
      <c r="U1" s="199"/>
      <c r="V1" s="199"/>
      <c r="W1" s="199"/>
      <c r="X1" s="199"/>
      <c r="Y1" s="199"/>
      <c r="Z1" s="199"/>
      <c r="AA1" s="199"/>
      <c r="AB1" s="199"/>
      <c r="AC1" s="199"/>
      <c r="AD1" s="199"/>
      <c r="AE1" s="233"/>
      <c r="AF1" s="233"/>
      <c r="AG1" s="199"/>
      <c r="AH1" s="201" t="s">
        <v>110</v>
      </c>
      <c r="AI1" s="199"/>
      <c r="AJ1" s="199"/>
      <c r="AK1" s="199"/>
      <c r="AL1" s="199"/>
      <c r="AM1" s="199"/>
      <c r="AN1" s="199"/>
      <c r="AO1" s="199"/>
      <c r="AP1" s="199"/>
      <c r="AQ1" s="199"/>
      <c r="AR1" s="199"/>
      <c r="AS1" s="199"/>
      <c r="AT1" s="199"/>
      <c r="AU1" s="233"/>
    </row>
    <row r="2" spans="1:48">
      <c r="A2" s="168"/>
      <c r="B2" s="281" t="s">
        <v>118</v>
      </c>
      <c r="C2" s="169" t="s">
        <v>111</v>
      </c>
      <c r="D2" s="169"/>
      <c r="E2" s="170"/>
      <c r="F2" s="170"/>
      <c r="G2" s="170"/>
      <c r="H2" s="170"/>
      <c r="I2" s="170"/>
      <c r="J2" s="170"/>
      <c r="K2" s="170"/>
      <c r="L2" s="170"/>
      <c r="M2" s="170"/>
      <c r="N2" s="170"/>
      <c r="O2" s="204"/>
      <c r="P2" s="204"/>
      <c r="Q2" s="168"/>
      <c r="R2" s="281" t="s">
        <v>118</v>
      </c>
      <c r="S2" s="169" t="s">
        <v>96</v>
      </c>
      <c r="T2" s="177"/>
      <c r="U2" s="170"/>
      <c r="V2" s="170"/>
      <c r="W2" s="170"/>
      <c r="X2" s="170"/>
      <c r="Y2" s="170"/>
      <c r="Z2" s="170"/>
      <c r="AA2" s="170"/>
      <c r="AB2" s="170"/>
      <c r="AC2" s="170"/>
      <c r="AD2" s="170"/>
      <c r="AE2" s="204"/>
      <c r="AF2" s="204"/>
      <c r="AG2" s="168"/>
      <c r="AH2" s="281" t="s">
        <v>118</v>
      </c>
      <c r="AI2" s="169" t="s">
        <v>97</v>
      </c>
      <c r="AJ2" s="177"/>
      <c r="AK2" s="170"/>
      <c r="AL2" s="170"/>
      <c r="AM2" s="170"/>
      <c r="AN2" s="170"/>
      <c r="AO2" s="170"/>
      <c r="AP2" s="170"/>
      <c r="AQ2" s="170"/>
      <c r="AR2" s="170"/>
      <c r="AS2" s="170"/>
      <c r="AT2" s="170"/>
      <c r="AU2" s="204"/>
      <c r="AV2" s="204"/>
    </row>
    <row r="3" spans="1:48" ht="60">
      <c r="A3" s="168"/>
      <c r="B3" s="168"/>
      <c r="C3" s="180" t="s">
        <v>112</v>
      </c>
      <c r="D3" s="185">
        <v>41061</v>
      </c>
      <c r="E3" s="185">
        <v>41091</v>
      </c>
      <c r="F3" s="185">
        <v>41122</v>
      </c>
      <c r="G3" s="185">
        <v>41153</v>
      </c>
      <c r="H3" s="185">
        <v>41183</v>
      </c>
      <c r="I3" s="185">
        <v>41214</v>
      </c>
      <c r="J3" s="185">
        <v>41244</v>
      </c>
      <c r="K3" s="186">
        <v>41275</v>
      </c>
      <c r="L3" s="186">
        <v>41306</v>
      </c>
      <c r="M3" s="186">
        <v>41334</v>
      </c>
      <c r="N3" s="186">
        <v>41365</v>
      </c>
      <c r="O3" s="186">
        <v>41395</v>
      </c>
      <c r="P3" s="186">
        <v>41426</v>
      </c>
      <c r="Q3" s="168"/>
      <c r="R3" s="168"/>
      <c r="S3" s="180" t="s">
        <v>112</v>
      </c>
      <c r="T3" s="184" t="s">
        <v>113</v>
      </c>
      <c r="U3" s="185">
        <v>41091</v>
      </c>
      <c r="V3" s="185">
        <v>41122</v>
      </c>
      <c r="W3" s="185">
        <v>41153</v>
      </c>
      <c r="X3" s="185">
        <v>41183</v>
      </c>
      <c r="Y3" s="185">
        <v>41214</v>
      </c>
      <c r="Z3" s="185">
        <v>41244</v>
      </c>
      <c r="AA3" s="186">
        <v>41275</v>
      </c>
      <c r="AB3" s="185">
        <v>41306</v>
      </c>
      <c r="AC3" s="185">
        <v>41334</v>
      </c>
      <c r="AD3" s="185">
        <v>41365</v>
      </c>
      <c r="AE3" s="185">
        <v>41395</v>
      </c>
      <c r="AF3" s="186">
        <v>41426</v>
      </c>
      <c r="AG3" s="168"/>
      <c r="AH3" s="168"/>
      <c r="AI3" s="180" t="s">
        <v>112</v>
      </c>
      <c r="AJ3" s="184" t="s">
        <v>113</v>
      </c>
      <c r="AK3" s="185">
        <v>41091</v>
      </c>
      <c r="AL3" s="185">
        <v>41122</v>
      </c>
      <c r="AM3" s="185">
        <v>41153</v>
      </c>
      <c r="AN3" s="185">
        <v>41183</v>
      </c>
      <c r="AO3" s="185">
        <v>41214</v>
      </c>
      <c r="AP3" s="185">
        <v>41244</v>
      </c>
      <c r="AQ3" s="186">
        <v>41275</v>
      </c>
      <c r="AR3" s="186">
        <v>41306</v>
      </c>
      <c r="AS3" s="186">
        <v>41334</v>
      </c>
      <c r="AT3" s="186">
        <v>41365</v>
      </c>
      <c r="AU3" s="186">
        <v>41395</v>
      </c>
      <c r="AV3" s="186">
        <v>41426</v>
      </c>
    </row>
    <row r="4" spans="1:48" ht="15.75">
      <c r="A4" s="168"/>
      <c r="B4" s="189" t="s">
        <v>101</v>
      </c>
      <c r="C4" s="192">
        <v>4836</v>
      </c>
      <c r="D4" s="239">
        <f>'BW Time Series -Hospitals Share'!D4</f>
        <v>0.32028280680223825</v>
      </c>
      <c r="E4" s="239">
        <f>'BW Time Series -Hospitals Share'!E4</f>
        <v>0.3377627158977442</v>
      </c>
      <c r="F4" s="239">
        <f>'BW Time Series -Hospitals Share'!F4</f>
        <v>0.36221398503529678</v>
      </c>
      <c r="G4" s="239">
        <f>'BW Time Series -Hospitals Share'!G4</f>
        <v>0.38834547661122526</v>
      </c>
      <c r="H4" s="239">
        <f>'BW Time Series -Hospitals Share'!H4</f>
        <v>0.43369241201505176</v>
      </c>
      <c r="I4" s="239">
        <f>'BW Time Series -Hospitals Share'!I4</f>
        <v>0.49491043600281953</v>
      </c>
      <c r="J4" s="239">
        <f>'BW Time Series -Hospitals Share'!J4</f>
        <v>0.6264866500250158</v>
      </c>
      <c r="K4" s="239">
        <f>'BW Time Series -Hospitals Share'!K4</f>
        <v>0.71595052581658458</v>
      </c>
      <c r="L4" s="239">
        <f>'BW Time Series -Hospitals Share'!L4</f>
        <v>0.74098039215686273</v>
      </c>
      <c r="M4" s="239">
        <f>'BW Time Series -Hospitals Share'!M4</f>
        <v>0.75654443675147454</v>
      </c>
      <c r="N4" s="239">
        <f>'BW Time Series -Hospitals Share'!N4</f>
        <v>0.76996841379085745</v>
      </c>
      <c r="O4" s="239">
        <f>'BW Time Series -Hospitals Share'!O4</f>
        <v>0.78567048140523255</v>
      </c>
      <c r="P4" s="239">
        <f>'BW Time Series -Hospitals Share'!P4</f>
        <v>0.80137254901960764</v>
      </c>
      <c r="Q4" s="168"/>
      <c r="R4" s="189" t="s">
        <v>101</v>
      </c>
      <c r="S4" s="192">
        <v>4836</v>
      </c>
      <c r="T4" s="191"/>
      <c r="U4" s="191"/>
      <c r="V4" s="191"/>
      <c r="W4" s="191"/>
      <c r="X4" s="191"/>
      <c r="Y4" s="191"/>
      <c r="Z4" s="191"/>
      <c r="AA4" s="191"/>
      <c r="AB4" s="191"/>
      <c r="AC4" s="191"/>
      <c r="AD4" s="191"/>
      <c r="AE4" s="224"/>
      <c r="AF4" s="224"/>
      <c r="AG4" s="168"/>
      <c r="AH4" s="189"/>
      <c r="AI4" s="192"/>
      <c r="AJ4" s="191"/>
      <c r="AK4" s="191"/>
      <c r="AL4" s="191"/>
      <c r="AM4" s="191"/>
      <c r="AN4" s="191"/>
      <c r="AO4" s="191"/>
      <c r="AP4" s="191"/>
      <c r="AQ4" s="191"/>
      <c r="AR4" s="191"/>
      <c r="AS4" s="191"/>
      <c r="AT4" s="191"/>
      <c r="AU4" s="224"/>
      <c r="AV4" s="224"/>
    </row>
    <row r="5" spans="1:48">
      <c r="A5" s="168"/>
      <c r="B5" s="193" t="s">
        <v>102</v>
      </c>
      <c r="C5" s="190"/>
      <c r="D5" s="240">
        <f>'BW Time Series -Hospitals Share'!D5</f>
        <v>0</v>
      </c>
      <c r="E5" s="240">
        <f>'BW Time Series -Hospitals Share'!E5</f>
        <v>84.532840385866791</v>
      </c>
      <c r="F5" s="240">
        <f>'BW Time Series -Hospitals Share'!F5</f>
        <v>118.24633754920427</v>
      </c>
      <c r="G5" s="240">
        <f>'BW Time Series -Hospitals Share'!G5</f>
        <v>126.37189326119012</v>
      </c>
      <c r="H5" s="240">
        <f>'BW Time Series -Hospitals Share'!H5</f>
        <v>219.29777961290498</v>
      </c>
      <c r="I5" s="240">
        <f>'BW Time Series -Hospitals Share'!I5</f>
        <v>296.05036400484494</v>
      </c>
      <c r="J5" s="240">
        <f>'BW Time Series -Hospitals Share'!J5</f>
        <v>636.30257101134112</v>
      </c>
      <c r="K5" s="240">
        <f>'BW Time Series -Hospitals Share'!K5</f>
        <v>432.64730332802662</v>
      </c>
      <c r="L5" s="240">
        <f>'BW Time Series -Hospitals Share'!L5</f>
        <v>121.04443362158514</v>
      </c>
      <c r="M5" s="240">
        <f>'BW Time Series -Hospitals Share'!M5</f>
        <v>75.267719659542678</v>
      </c>
      <c r="N5" s="240">
        <f>'BW Time Series -Hospitals Share'!N5</f>
        <v>64.918352962455785</v>
      </c>
      <c r="O5" s="240">
        <f>'BW Time Series -Hospitals Share'!O5</f>
        <v>75.935198983117942</v>
      </c>
      <c r="P5" s="240">
        <f>'BW Time Series -Hospitals Share'!P5</f>
        <v>75.935198983117942</v>
      </c>
      <c r="Q5" s="168"/>
      <c r="R5" s="197"/>
      <c r="S5" s="194"/>
      <c r="T5" s="195"/>
      <c r="U5" s="196"/>
      <c r="V5" s="196"/>
      <c r="W5" s="196"/>
      <c r="X5" s="196"/>
      <c r="Y5" s="196"/>
      <c r="Z5" s="196"/>
      <c r="AA5" s="196"/>
      <c r="AB5" s="198"/>
      <c r="AC5" s="198"/>
      <c r="AD5" s="198"/>
      <c r="AE5" s="232"/>
      <c r="AF5" s="232"/>
      <c r="AG5" s="168"/>
      <c r="AH5" s="197"/>
      <c r="AI5" s="194"/>
      <c r="AJ5" s="195"/>
      <c r="AK5" s="196"/>
      <c r="AL5" s="196"/>
      <c r="AM5" s="196"/>
      <c r="AN5" s="196"/>
      <c r="AO5" s="196"/>
      <c r="AP5" s="196"/>
      <c r="AQ5" s="196"/>
      <c r="AR5" s="198"/>
      <c r="AS5" s="198"/>
      <c r="AT5" s="198"/>
      <c r="AU5" s="232"/>
      <c r="AV5" s="232"/>
    </row>
    <row r="6" spans="1:48" ht="15.75">
      <c r="A6" s="168"/>
      <c r="B6" s="171" t="s">
        <v>10</v>
      </c>
      <c r="C6" s="174">
        <v>100</v>
      </c>
      <c r="D6" s="182">
        <v>0.37</v>
      </c>
      <c r="E6" s="182">
        <v>0.38</v>
      </c>
      <c r="F6" s="182">
        <v>0.43</v>
      </c>
      <c r="G6" s="182">
        <v>0.46</v>
      </c>
      <c r="H6" s="182">
        <v>0.54</v>
      </c>
      <c r="I6" s="182">
        <v>0.67</v>
      </c>
      <c r="J6" s="182">
        <v>0.82</v>
      </c>
      <c r="K6" s="182">
        <v>0.87</v>
      </c>
      <c r="L6" s="182">
        <v>0.89</v>
      </c>
      <c r="M6" s="182">
        <v>0.89</v>
      </c>
      <c r="N6" s="182">
        <v>0.9</v>
      </c>
      <c r="O6" s="111">
        <v>0.91</v>
      </c>
      <c r="P6" s="111">
        <v>0.92</v>
      </c>
      <c r="Q6" s="168"/>
      <c r="R6" s="171" t="s">
        <v>10</v>
      </c>
      <c r="S6" s="174">
        <v>100</v>
      </c>
      <c r="T6" s="100">
        <f>D6</f>
        <v>0.37</v>
      </c>
      <c r="U6" s="100">
        <f t="shared" ref="U6:AF21" si="0">E6-D6</f>
        <v>1.0000000000000009E-2</v>
      </c>
      <c r="V6" s="100">
        <f t="shared" si="0"/>
        <v>4.9999999999999989E-2</v>
      </c>
      <c r="W6" s="100">
        <f t="shared" si="0"/>
        <v>3.0000000000000027E-2</v>
      </c>
      <c r="X6" s="100">
        <f t="shared" si="0"/>
        <v>8.0000000000000016E-2</v>
      </c>
      <c r="Y6" s="100">
        <f t="shared" si="0"/>
        <v>0.13</v>
      </c>
      <c r="Z6" s="100">
        <f t="shared" si="0"/>
        <v>0.14999999999999991</v>
      </c>
      <c r="AA6" s="100">
        <f t="shared" si="0"/>
        <v>5.0000000000000044E-2</v>
      </c>
      <c r="AB6" s="100">
        <f t="shared" si="0"/>
        <v>2.0000000000000018E-2</v>
      </c>
      <c r="AC6" s="100">
        <f t="shared" si="0"/>
        <v>0</v>
      </c>
      <c r="AD6" s="100">
        <f t="shared" si="0"/>
        <v>1.0000000000000009E-2</v>
      </c>
      <c r="AE6" s="100">
        <f t="shared" si="0"/>
        <v>1.0000000000000009E-2</v>
      </c>
      <c r="AF6" s="82">
        <f t="shared" si="0"/>
        <v>1.0000000000000009E-2</v>
      </c>
      <c r="AG6" s="168"/>
      <c r="AH6" s="171" t="s">
        <v>10</v>
      </c>
      <c r="AI6" s="174">
        <v>100</v>
      </c>
      <c r="AJ6" s="182">
        <v>0.37</v>
      </c>
      <c r="AK6" s="182">
        <v>2.7027027027027053E-2</v>
      </c>
      <c r="AL6" s="182">
        <v>0.13157894736842102</v>
      </c>
      <c r="AM6" s="182">
        <v>6.9767441860465185E-2</v>
      </c>
      <c r="AN6" s="182">
        <v>0.17391304347826089</v>
      </c>
      <c r="AO6" s="182">
        <v>0.24074074074074073</v>
      </c>
      <c r="AP6" s="182">
        <v>0.22388059701492521</v>
      </c>
      <c r="AQ6" s="182">
        <v>6.0975609756097622E-2</v>
      </c>
      <c r="AR6" s="182">
        <v>2.2988505747126457E-2</v>
      </c>
      <c r="AS6" s="182">
        <v>-1.1235955056179785E-2</v>
      </c>
      <c r="AT6" s="182">
        <v>2.2727272727272749E-2</v>
      </c>
      <c r="AU6" s="182">
        <f>AE6/N6</f>
        <v>1.111111111111112E-2</v>
      </c>
      <c r="AV6" s="182">
        <f>AF6/O6</f>
        <v>1.0989010989010999E-2</v>
      </c>
    </row>
    <row r="7" spans="1:48" ht="15.75">
      <c r="A7" s="168"/>
      <c r="B7" s="172" t="s">
        <v>11</v>
      </c>
      <c r="C7" s="175">
        <v>22</v>
      </c>
      <c r="D7" s="179">
        <v>0.54545454545454541</v>
      </c>
      <c r="E7" s="179">
        <v>0.54545454545454541</v>
      </c>
      <c r="F7" s="179">
        <v>0.54545454545454541</v>
      </c>
      <c r="G7" s="179">
        <v>0.54545454545454541</v>
      </c>
      <c r="H7" s="179">
        <v>0.54545454545454541</v>
      </c>
      <c r="I7" s="179">
        <v>0.59090909090909094</v>
      </c>
      <c r="J7" s="179">
        <v>0.72727272727272729</v>
      </c>
      <c r="K7" s="179">
        <v>0.77272727272727271</v>
      </c>
      <c r="L7" s="179">
        <v>0.82</v>
      </c>
      <c r="M7" s="179">
        <v>0.81818181818181823</v>
      </c>
      <c r="N7" s="179">
        <v>0.81818181818181823</v>
      </c>
      <c r="O7" s="112">
        <v>0.83909090909090911</v>
      </c>
      <c r="P7" s="112">
        <v>0.86</v>
      </c>
      <c r="Q7" s="168"/>
      <c r="R7" s="172" t="s">
        <v>11</v>
      </c>
      <c r="S7" s="175">
        <v>22</v>
      </c>
      <c r="T7" s="103">
        <f t="shared" ref="T7:T56" si="1">D7</f>
        <v>0.54545454545454541</v>
      </c>
      <c r="U7" s="103">
        <f t="shared" si="0"/>
        <v>0</v>
      </c>
      <c r="V7" s="103">
        <f t="shared" si="0"/>
        <v>0</v>
      </c>
      <c r="W7" s="103">
        <f t="shared" si="0"/>
        <v>0</v>
      </c>
      <c r="X7" s="103">
        <f t="shared" si="0"/>
        <v>0</v>
      </c>
      <c r="Y7" s="103">
        <f t="shared" si="0"/>
        <v>4.5454545454545525E-2</v>
      </c>
      <c r="Z7" s="103">
        <f t="shared" si="0"/>
        <v>0.13636363636363635</v>
      </c>
      <c r="AA7" s="103">
        <f t="shared" si="0"/>
        <v>4.5454545454545414E-2</v>
      </c>
      <c r="AB7" s="103">
        <f t="shared" si="0"/>
        <v>4.7272727272727244E-2</v>
      </c>
      <c r="AC7" s="103">
        <f t="shared" si="0"/>
        <v>-1.8181818181817189E-3</v>
      </c>
      <c r="AD7" s="103">
        <f t="shared" si="0"/>
        <v>0</v>
      </c>
      <c r="AE7" s="103">
        <f t="shared" si="0"/>
        <v>2.0909090909090877E-2</v>
      </c>
      <c r="AF7" s="84">
        <f t="shared" si="0"/>
        <v>2.0909090909090877E-2</v>
      </c>
      <c r="AG7" s="168"/>
      <c r="AH7" s="172" t="s">
        <v>11</v>
      </c>
      <c r="AI7" s="175">
        <v>22</v>
      </c>
      <c r="AJ7" s="179">
        <v>0.54545454545454541</v>
      </c>
      <c r="AK7" s="179">
        <v>0</v>
      </c>
      <c r="AL7" s="179">
        <v>0</v>
      </c>
      <c r="AM7" s="179">
        <v>0</v>
      </c>
      <c r="AN7" s="179">
        <v>0</v>
      </c>
      <c r="AO7" s="179">
        <v>8.3333333333333467E-2</v>
      </c>
      <c r="AP7" s="179">
        <v>0.23076923076923073</v>
      </c>
      <c r="AQ7" s="179">
        <v>6.2499999999999944E-2</v>
      </c>
      <c r="AR7" s="179">
        <v>6.1176470588235256E-2</v>
      </c>
      <c r="AS7" s="179">
        <v>-2.2172949002216085E-3</v>
      </c>
      <c r="AT7" s="179">
        <v>0</v>
      </c>
      <c r="AU7" s="179">
        <f t="shared" ref="AU7:AV56" si="2">AE7/N7</f>
        <v>2.5555555555555515E-2</v>
      </c>
      <c r="AV7" s="179">
        <f t="shared" si="2"/>
        <v>2.4918743228602346E-2</v>
      </c>
    </row>
    <row r="8" spans="1:48" ht="15.75">
      <c r="A8" s="168"/>
      <c r="B8" s="172" t="s">
        <v>12</v>
      </c>
      <c r="C8" s="175">
        <v>78</v>
      </c>
      <c r="D8" s="179">
        <v>0.37179487179487181</v>
      </c>
      <c r="E8" s="179">
        <v>0.37179487179487181</v>
      </c>
      <c r="F8" s="179">
        <v>0.38461538461538464</v>
      </c>
      <c r="G8" s="179">
        <v>0.39743589743589741</v>
      </c>
      <c r="H8" s="179">
        <v>0.42307692307692307</v>
      </c>
      <c r="I8" s="179">
        <v>0.52564102564102566</v>
      </c>
      <c r="J8" s="179">
        <v>0.58974358974358976</v>
      </c>
      <c r="K8" s="179">
        <v>0.75641025641025639</v>
      </c>
      <c r="L8" s="179">
        <v>0.78</v>
      </c>
      <c r="M8" s="179">
        <v>0.79487179487179482</v>
      </c>
      <c r="N8" s="179">
        <v>0.80769230769230771</v>
      </c>
      <c r="O8" s="112">
        <v>0.82884615384615379</v>
      </c>
      <c r="P8" s="112">
        <v>0.85</v>
      </c>
      <c r="Q8" s="168"/>
      <c r="R8" s="172" t="s">
        <v>12</v>
      </c>
      <c r="S8" s="175">
        <v>78</v>
      </c>
      <c r="T8" s="103">
        <f t="shared" si="1"/>
        <v>0.37179487179487181</v>
      </c>
      <c r="U8" s="103">
        <f t="shared" si="0"/>
        <v>0</v>
      </c>
      <c r="V8" s="103">
        <f t="shared" si="0"/>
        <v>1.282051282051283E-2</v>
      </c>
      <c r="W8" s="103">
        <f t="shared" si="0"/>
        <v>1.2820512820512775E-2</v>
      </c>
      <c r="X8" s="103">
        <f t="shared" si="0"/>
        <v>2.5641025641025661E-2</v>
      </c>
      <c r="Y8" s="103">
        <f t="shared" si="0"/>
        <v>0.10256410256410259</v>
      </c>
      <c r="Z8" s="103">
        <f t="shared" si="0"/>
        <v>6.4102564102564097E-2</v>
      </c>
      <c r="AA8" s="103">
        <f t="shared" si="0"/>
        <v>0.16666666666666663</v>
      </c>
      <c r="AB8" s="103">
        <f t="shared" si="0"/>
        <v>2.3589743589743639E-2</v>
      </c>
      <c r="AC8" s="103">
        <f t="shared" si="0"/>
        <v>1.4871794871794797E-2</v>
      </c>
      <c r="AD8" s="103">
        <f t="shared" si="0"/>
        <v>1.2820512820512886E-2</v>
      </c>
      <c r="AE8" s="103">
        <f t="shared" si="0"/>
        <v>2.1153846153846079E-2</v>
      </c>
      <c r="AF8" s="84">
        <f t="shared" si="0"/>
        <v>2.115384615384619E-2</v>
      </c>
      <c r="AG8" s="168"/>
      <c r="AH8" s="172" t="s">
        <v>12</v>
      </c>
      <c r="AI8" s="175">
        <v>78</v>
      </c>
      <c r="AJ8" s="179">
        <v>0.37179487179487181</v>
      </c>
      <c r="AK8" s="179">
        <v>0</v>
      </c>
      <c r="AL8" s="179">
        <v>3.4482758620689682E-2</v>
      </c>
      <c r="AM8" s="179">
        <v>3.3333333333333215E-2</v>
      </c>
      <c r="AN8" s="179">
        <v>6.4516129032258118E-2</v>
      </c>
      <c r="AO8" s="179">
        <v>0.24242424242424249</v>
      </c>
      <c r="AP8" s="179">
        <v>0.12195121951219511</v>
      </c>
      <c r="AQ8" s="179">
        <v>0.28260869565217384</v>
      </c>
      <c r="AR8" s="179">
        <v>3.1186440677966169E-2</v>
      </c>
      <c r="AS8" s="179">
        <v>1.9066403681788201E-2</v>
      </c>
      <c r="AT8" s="179">
        <v>1.6129032258064599E-2</v>
      </c>
      <c r="AU8" s="179">
        <f t="shared" si="2"/>
        <v>2.6190476190476097E-2</v>
      </c>
      <c r="AV8" s="179">
        <f t="shared" si="2"/>
        <v>2.5522041763341111E-2</v>
      </c>
    </row>
    <row r="9" spans="1:48" ht="15.75">
      <c r="A9" s="168"/>
      <c r="B9" s="172" t="s">
        <v>13</v>
      </c>
      <c r="C9" s="175">
        <v>75</v>
      </c>
      <c r="D9" s="179">
        <v>0.41333333333333333</v>
      </c>
      <c r="E9" s="179">
        <v>0.42666666666666669</v>
      </c>
      <c r="F9" s="179">
        <v>0.44</v>
      </c>
      <c r="G9" s="179">
        <v>0.45333333333333331</v>
      </c>
      <c r="H9" s="179">
        <v>0.48</v>
      </c>
      <c r="I9" s="179">
        <v>0.57333333333333336</v>
      </c>
      <c r="J9" s="179">
        <v>0.70666666666666667</v>
      </c>
      <c r="K9" s="179">
        <v>0.82666666666666666</v>
      </c>
      <c r="L9" s="179">
        <v>0.84</v>
      </c>
      <c r="M9" s="179">
        <v>0.88</v>
      </c>
      <c r="N9" s="179">
        <v>0.90666666666666662</v>
      </c>
      <c r="O9" s="112">
        <v>0.90833333333333333</v>
      </c>
      <c r="P9" s="112">
        <v>0.91</v>
      </c>
      <c r="Q9" s="168"/>
      <c r="R9" s="172" t="s">
        <v>13</v>
      </c>
      <c r="S9" s="175">
        <v>75</v>
      </c>
      <c r="T9" s="103">
        <f t="shared" si="1"/>
        <v>0.41333333333333333</v>
      </c>
      <c r="U9" s="103">
        <f t="shared" si="0"/>
        <v>1.3333333333333364E-2</v>
      </c>
      <c r="V9" s="103">
        <f t="shared" si="0"/>
        <v>1.3333333333333308E-2</v>
      </c>
      <c r="W9" s="103">
        <f t="shared" si="0"/>
        <v>1.3333333333333308E-2</v>
      </c>
      <c r="X9" s="103">
        <f t="shared" si="0"/>
        <v>2.6666666666666672E-2</v>
      </c>
      <c r="Y9" s="103">
        <f t="shared" si="0"/>
        <v>9.3333333333333379E-2</v>
      </c>
      <c r="Z9" s="103">
        <f t="shared" si="0"/>
        <v>0.1333333333333333</v>
      </c>
      <c r="AA9" s="103">
        <f t="shared" si="0"/>
        <v>0.12</v>
      </c>
      <c r="AB9" s="103">
        <f t="shared" si="0"/>
        <v>1.3333333333333308E-2</v>
      </c>
      <c r="AC9" s="103">
        <f t="shared" si="0"/>
        <v>4.0000000000000036E-2</v>
      </c>
      <c r="AD9" s="103">
        <f t="shared" si="0"/>
        <v>2.6666666666666616E-2</v>
      </c>
      <c r="AE9" s="103">
        <f t="shared" si="0"/>
        <v>1.6666666666667052E-3</v>
      </c>
      <c r="AF9" s="84">
        <f t="shared" si="0"/>
        <v>1.6666666666667052E-3</v>
      </c>
      <c r="AG9" s="168"/>
      <c r="AH9" s="172" t="s">
        <v>13</v>
      </c>
      <c r="AI9" s="175">
        <v>75</v>
      </c>
      <c r="AJ9" s="179">
        <v>0.41333333333333333</v>
      </c>
      <c r="AK9" s="179">
        <v>3.2258064516129108E-2</v>
      </c>
      <c r="AL9" s="179">
        <v>3.1249999999999938E-2</v>
      </c>
      <c r="AM9" s="179">
        <v>3.0303030303030245E-2</v>
      </c>
      <c r="AN9" s="179">
        <v>5.8823529411764719E-2</v>
      </c>
      <c r="AO9" s="179">
        <v>0.19444444444444456</v>
      </c>
      <c r="AP9" s="179">
        <v>0.23255813953488366</v>
      </c>
      <c r="AQ9" s="179">
        <v>0.16981132075471697</v>
      </c>
      <c r="AR9" s="179">
        <v>1.6129032258064484E-2</v>
      </c>
      <c r="AS9" s="179">
        <v>4.7619047619047665E-2</v>
      </c>
      <c r="AT9" s="179">
        <v>3.0303030303030245E-2</v>
      </c>
      <c r="AU9" s="179">
        <f t="shared" si="2"/>
        <v>1.8382352941176895E-3</v>
      </c>
      <c r="AV9" s="179">
        <f t="shared" si="2"/>
        <v>1.8348623853211433E-3</v>
      </c>
    </row>
    <row r="10" spans="1:48" ht="15.75">
      <c r="A10" s="168"/>
      <c r="B10" s="172" t="s">
        <v>14</v>
      </c>
      <c r="C10" s="175">
        <v>348</v>
      </c>
      <c r="D10" s="179">
        <v>0.35057471264367818</v>
      </c>
      <c r="E10" s="179">
        <v>0.35632183908045978</v>
      </c>
      <c r="F10" s="179">
        <v>0.36781609195402298</v>
      </c>
      <c r="G10" s="179">
        <v>0.38218390804597702</v>
      </c>
      <c r="H10" s="179">
        <v>0.41666666666666669</v>
      </c>
      <c r="I10" s="179">
        <v>0.46839080459770116</v>
      </c>
      <c r="J10" s="179">
        <v>0.56034482758620685</v>
      </c>
      <c r="K10" s="179">
        <v>0.75287356321839083</v>
      </c>
      <c r="L10" s="179">
        <v>0.77</v>
      </c>
      <c r="M10" s="179">
        <v>0.77298850574712641</v>
      </c>
      <c r="N10" s="179">
        <v>0.80172413793103448</v>
      </c>
      <c r="O10" s="112">
        <v>0.80586206896551726</v>
      </c>
      <c r="P10" s="112">
        <v>0.81</v>
      </c>
      <c r="Q10" s="168"/>
      <c r="R10" s="172" t="s">
        <v>14</v>
      </c>
      <c r="S10" s="175">
        <v>348</v>
      </c>
      <c r="T10" s="103">
        <f t="shared" si="1"/>
        <v>0.35057471264367818</v>
      </c>
      <c r="U10" s="103">
        <f t="shared" si="0"/>
        <v>5.7471264367816022E-3</v>
      </c>
      <c r="V10" s="103">
        <f t="shared" si="0"/>
        <v>1.1494252873563204E-2</v>
      </c>
      <c r="W10" s="103">
        <f t="shared" si="0"/>
        <v>1.4367816091954033E-2</v>
      </c>
      <c r="X10" s="103">
        <f t="shared" si="0"/>
        <v>3.4482758620689669E-2</v>
      </c>
      <c r="Y10" s="103">
        <f t="shared" si="0"/>
        <v>5.1724137931034475E-2</v>
      </c>
      <c r="Z10" s="103">
        <f t="shared" si="0"/>
        <v>9.195402298850569E-2</v>
      </c>
      <c r="AA10" s="103">
        <f t="shared" si="0"/>
        <v>0.19252873563218398</v>
      </c>
      <c r="AB10" s="103">
        <f t="shared" si="0"/>
        <v>1.7126436781609189E-2</v>
      </c>
      <c r="AC10" s="103">
        <f t="shared" si="0"/>
        <v>2.9885057471263909E-3</v>
      </c>
      <c r="AD10" s="103">
        <f t="shared" si="0"/>
        <v>2.8735632183908066E-2</v>
      </c>
      <c r="AE10" s="103">
        <f t="shared" si="0"/>
        <v>4.1379310344827891E-3</v>
      </c>
      <c r="AF10" s="84">
        <f t="shared" si="0"/>
        <v>4.1379310344827891E-3</v>
      </c>
      <c r="AG10" s="168"/>
      <c r="AH10" s="172" t="s">
        <v>14</v>
      </c>
      <c r="AI10" s="175">
        <v>348</v>
      </c>
      <c r="AJ10" s="179">
        <v>0.35057471264367818</v>
      </c>
      <c r="AK10" s="179">
        <v>1.63934426229508E-2</v>
      </c>
      <c r="AL10" s="179">
        <v>3.225806451612899E-2</v>
      </c>
      <c r="AM10" s="179">
        <v>3.9062500000000028E-2</v>
      </c>
      <c r="AN10" s="179">
        <v>9.0225563909774473E-2</v>
      </c>
      <c r="AO10" s="179">
        <v>0.12413793103448273</v>
      </c>
      <c r="AP10" s="179">
        <v>0.19631901840490784</v>
      </c>
      <c r="AQ10" s="179">
        <v>0.34358974358974376</v>
      </c>
      <c r="AR10" s="179">
        <v>2.2748091603053425E-2</v>
      </c>
      <c r="AS10" s="179">
        <v>3.881176294969339E-3</v>
      </c>
      <c r="AT10" s="179">
        <v>3.7174721189591108E-2</v>
      </c>
      <c r="AU10" s="179">
        <f t="shared" si="2"/>
        <v>5.1612903225806833E-3</v>
      </c>
      <c r="AV10" s="179">
        <f t="shared" si="2"/>
        <v>5.1347881899872008E-3</v>
      </c>
    </row>
    <row r="11" spans="1:48" ht="15.75">
      <c r="A11" s="168"/>
      <c r="B11" s="172" t="s">
        <v>15</v>
      </c>
      <c r="C11" s="175">
        <v>76</v>
      </c>
      <c r="D11" s="179">
        <v>0.27631578947368424</v>
      </c>
      <c r="E11" s="179">
        <v>0.28947368421052633</v>
      </c>
      <c r="F11" s="179">
        <v>0.31578947368421051</v>
      </c>
      <c r="G11" s="179">
        <v>0.32894736842105265</v>
      </c>
      <c r="H11" s="179">
        <v>0.36842105263157893</v>
      </c>
      <c r="I11" s="179">
        <v>0.36842105263157893</v>
      </c>
      <c r="J11" s="179">
        <v>0.56578947368421051</v>
      </c>
      <c r="K11" s="179">
        <v>0.68421052631578949</v>
      </c>
      <c r="L11" s="179">
        <v>0.7</v>
      </c>
      <c r="M11" s="179">
        <v>0.71052631578947367</v>
      </c>
      <c r="N11" s="179">
        <v>0.72368421052631582</v>
      </c>
      <c r="O11" s="112">
        <v>0.75184210526315787</v>
      </c>
      <c r="P11" s="112">
        <v>0.78</v>
      </c>
      <c r="Q11" s="168"/>
      <c r="R11" s="172" t="s">
        <v>15</v>
      </c>
      <c r="S11" s="175">
        <v>76</v>
      </c>
      <c r="T11" s="103">
        <f t="shared" si="1"/>
        <v>0.27631578947368424</v>
      </c>
      <c r="U11" s="103">
        <f t="shared" si="0"/>
        <v>1.3157894736842091E-2</v>
      </c>
      <c r="V11" s="103">
        <f t="shared" si="0"/>
        <v>2.6315789473684181E-2</v>
      </c>
      <c r="W11" s="103">
        <f t="shared" si="0"/>
        <v>1.3157894736842146E-2</v>
      </c>
      <c r="X11" s="103">
        <f t="shared" si="0"/>
        <v>3.9473684210526272E-2</v>
      </c>
      <c r="Y11" s="103">
        <f t="shared" si="0"/>
        <v>0</v>
      </c>
      <c r="Z11" s="103">
        <f t="shared" si="0"/>
        <v>0.19736842105263158</v>
      </c>
      <c r="AA11" s="103">
        <f t="shared" si="0"/>
        <v>0.11842105263157898</v>
      </c>
      <c r="AB11" s="103">
        <f t="shared" si="0"/>
        <v>1.5789473684210464E-2</v>
      </c>
      <c r="AC11" s="103">
        <f t="shared" si="0"/>
        <v>1.0526315789473717E-2</v>
      </c>
      <c r="AD11" s="103">
        <f t="shared" si="0"/>
        <v>1.3157894736842146E-2</v>
      </c>
      <c r="AE11" s="103">
        <f t="shared" si="0"/>
        <v>2.8157894736842048E-2</v>
      </c>
      <c r="AF11" s="84">
        <f t="shared" si="0"/>
        <v>2.8157894736842159E-2</v>
      </c>
      <c r="AG11" s="168"/>
      <c r="AH11" s="172" t="s">
        <v>15</v>
      </c>
      <c r="AI11" s="175">
        <v>76</v>
      </c>
      <c r="AJ11" s="179">
        <v>0.27631578947368424</v>
      </c>
      <c r="AK11" s="179">
        <v>4.7619047619047561E-2</v>
      </c>
      <c r="AL11" s="179">
        <v>9.0909090909090801E-2</v>
      </c>
      <c r="AM11" s="179">
        <v>4.1666666666666796E-2</v>
      </c>
      <c r="AN11" s="179">
        <v>0.11999999999999986</v>
      </c>
      <c r="AO11" s="179">
        <v>0</v>
      </c>
      <c r="AP11" s="179">
        <v>0.5357142857142857</v>
      </c>
      <c r="AQ11" s="179">
        <v>0.20930232558139542</v>
      </c>
      <c r="AR11" s="179">
        <v>2.3076923076922985E-2</v>
      </c>
      <c r="AS11" s="179">
        <v>1.5037593984962454E-2</v>
      </c>
      <c r="AT11" s="179">
        <v>1.8518518518518576E-2</v>
      </c>
      <c r="AU11" s="179">
        <f t="shared" si="2"/>
        <v>3.8909090909090831E-2</v>
      </c>
      <c r="AV11" s="179">
        <f t="shared" si="2"/>
        <v>3.7451872593629754E-2</v>
      </c>
    </row>
    <row r="12" spans="1:48" ht="15.75">
      <c r="A12" s="168"/>
      <c r="B12" s="172" t="s">
        <v>16</v>
      </c>
      <c r="C12" s="175">
        <v>32</v>
      </c>
      <c r="D12" s="179">
        <v>0.21875</v>
      </c>
      <c r="E12" s="179">
        <v>0.25</v>
      </c>
      <c r="F12" s="179">
        <v>0.25</v>
      </c>
      <c r="G12" s="179">
        <v>0.375</v>
      </c>
      <c r="H12" s="179">
        <v>0.59375</v>
      </c>
      <c r="I12" s="179">
        <v>0.65625</v>
      </c>
      <c r="J12" s="179">
        <v>0.78125</v>
      </c>
      <c r="K12" s="179">
        <v>0.84375</v>
      </c>
      <c r="L12" s="179">
        <v>0.84</v>
      </c>
      <c r="M12" s="179">
        <v>0.84375</v>
      </c>
      <c r="N12" s="179">
        <v>0.84375</v>
      </c>
      <c r="O12" s="112">
        <v>0.84187499999999993</v>
      </c>
      <c r="P12" s="112">
        <v>0.84</v>
      </c>
      <c r="Q12" s="168"/>
      <c r="R12" s="172" t="s">
        <v>16</v>
      </c>
      <c r="S12" s="175">
        <v>32</v>
      </c>
      <c r="T12" s="103">
        <f t="shared" si="1"/>
        <v>0.21875</v>
      </c>
      <c r="U12" s="103">
        <f t="shared" si="0"/>
        <v>3.125E-2</v>
      </c>
      <c r="V12" s="103">
        <f t="shared" si="0"/>
        <v>0</v>
      </c>
      <c r="W12" s="103">
        <f t="shared" si="0"/>
        <v>0.125</v>
      </c>
      <c r="X12" s="103">
        <f t="shared" si="0"/>
        <v>0.21875</v>
      </c>
      <c r="Y12" s="103">
        <f t="shared" si="0"/>
        <v>6.25E-2</v>
      </c>
      <c r="Z12" s="103">
        <f t="shared" si="0"/>
        <v>0.125</v>
      </c>
      <c r="AA12" s="103">
        <f t="shared" si="0"/>
        <v>6.25E-2</v>
      </c>
      <c r="AB12" s="103">
        <f t="shared" si="0"/>
        <v>-3.7500000000000311E-3</v>
      </c>
      <c r="AC12" s="103">
        <f t="shared" si="0"/>
        <v>3.7500000000000311E-3</v>
      </c>
      <c r="AD12" s="103">
        <f t="shared" si="0"/>
        <v>0</v>
      </c>
      <c r="AE12" s="103">
        <f t="shared" si="0"/>
        <v>-1.8750000000000711E-3</v>
      </c>
      <c r="AF12" s="84">
        <f t="shared" si="0"/>
        <v>-1.87499999999996E-3</v>
      </c>
      <c r="AG12" s="168"/>
      <c r="AH12" s="172" t="s">
        <v>16</v>
      </c>
      <c r="AI12" s="175">
        <v>32</v>
      </c>
      <c r="AJ12" s="179">
        <v>0.21875</v>
      </c>
      <c r="AK12" s="179">
        <v>0.14285714285714285</v>
      </c>
      <c r="AL12" s="179">
        <v>0</v>
      </c>
      <c r="AM12" s="179">
        <v>0.5</v>
      </c>
      <c r="AN12" s="179">
        <v>0.58333333333333337</v>
      </c>
      <c r="AO12" s="179">
        <v>0.10526315789473684</v>
      </c>
      <c r="AP12" s="179">
        <v>0.19047619047619047</v>
      </c>
      <c r="AQ12" s="179">
        <v>0.08</v>
      </c>
      <c r="AR12" s="179">
        <v>-4.4444444444444809E-3</v>
      </c>
      <c r="AS12" s="179">
        <v>4.4642857142857513E-3</v>
      </c>
      <c r="AT12" s="179">
        <v>0</v>
      </c>
      <c r="AU12" s="179">
        <f t="shared" si="2"/>
        <v>-2.2222222222223064E-3</v>
      </c>
      <c r="AV12" s="179">
        <f t="shared" si="2"/>
        <v>-2.2271714922048524E-3</v>
      </c>
    </row>
    <row r="13" spans="1:48" ht="15.75">
      <c r="A13" s="168"/>
      <c r="B13" s="172" t="s">
        <v>17</v>
      </c>
      <c r="C13" s="175">
        <v>7</v>
      </c>
      <c r="D13" s="179">
        <v>0.71</v>
      </c>
      <c r="E13" s="179">
        <v>0.71</v>
      </c>
      <c r="F13" s="179">
        <v>0.71</v>
      </c>
      <c r="G13" s="179">
        <v>0.71</v>
      </c>
      <c r="H13" s="179">
        <v>0.71</v>
      </c>
      <c r="I13" s="179">
        <v>0.71</v>
      </c>
      <c r="J13" s="179">
        <v>0.86</v>
      </c>
      <c r="K13" s="179">
        <v>1</v>
      </c>
      <c r="L13" s="179">
        <v>1</v>
      </c>
      <c r="M13" s="179">
        <v>1</v>
      </c>
      <c r="N13" s="179">
        <v>1</v>
      </c>
      <c r="O13" s="112">
        <v>1</v>
      </c>
      <c r="P13" s="112">
        <v>1</v>
      </c>
      <c r="Q13" s="168"/>
      <c r="R13" s="172" t="s">
        <v>17</v>
      </c>
      <c r="S13" s="175">
        <v>7</v>
      </c>
      <c r="T13" s="103">
        <f t="shared" si="1"/>
        <v>0.71</v>
      </c>
      <c r="U13" s="103">
        <f t="shared" si="0"/>
        <v>0</v>
      </c>
      <c r="V13" s="103">
        <f t="shared" si="0"/>
        <v>0</v>
      </c>
      <c r="W13" s="103">
        <f t="shared" si="0"/>
        <v>0</v>
      </c>
      <c r="X13" s="103">
        <f t="shared" si="0"/>
        <v>0</v>
      </c>
      <c r="Y13" s="103">
        <f t="shared" si="0"/>
        <v>0</v>
      </c>
      <c r="Z13" s="103">
        <f t="shared" si="0"/>
        <v>0.15000000000000002</v>
      </c>
      <c r="AA13" s="103">
        <f t="shared" si="0"/>
        <v>0.14000000000000001</v>
      </c>
      <c r="AB13" s="103">
        <f t="shared" si="0"/>
        <v>0</v>
      </c>
      <c r="AC13" s="103">
        <f t="shared" si="0"/>
        <v>0</v>
      </c>
      <c r="AD13" s="103">
        <f t="shared" si="0"/>
        <v>0</v>
      </c>
      <c r="AE13" s="103">
        <f t="shared" si="0"/>
        <v>0</v>
      </c>
      <c r="AF13" s="84">
        <f t="shared" si="0"/>
        <v>0</v>
      </c>
      <c r="AG13" s="168"/>
      <c r="AH13" s="172" t="s">
        <v>17</v>
      </c>
      <c r="AI13" s="175">
        <v>7</v>
      </c>
      <c r="AJ13" s="179">
        <v>0.71</v>
      </c>
      <c r="AK13" s="179">
        <v>0</v>
      </c>
      <c r="AL13" s="179">
        <v>0</v>
      </c>
      <c r="AM13" s="179">
        <v>0</v>
      </c>
      <c r="AN13" s="179">
        <v>0</v>
      </c>
      <c r="AO13" s="179">
        <v>0</v>
      </c>
      <c r="AP13" s="179">
        <v>0.21126760563380287</v>
      </c>
      <c r="AQ13" s="179">
        <v>0.16279069767441862</v>
      </c>
      <c r="AR13" s="179">
        <v>0</v>
      </c>
      <c r="AS13" s="179">
        <v>0</v>
      </c>
      <c r="AT13" s="179">
        <v>0</v>
      </c>
      <c r="AU13" s="179">
        <f t="shared" si="2"/>
        <v>0</v>
      </c>
      <c r="AV13" s="179">
        <f t="shared" si="2"/>
        <v>0</v>
      </c>
    </row>
    <row r="14" spans="1:48" ht="15.75">
      <c r="A14" s="168"/>
      <c r="B14" s="172" t="s">
        <v>18</v>
      </c>
      <c r="C14" s="175">
        <v>7</v>
      </c>
      <c r="D14" s="179">
        <v>0</v>
      </c>
      <c r="E14" s="179">
        <v>0</v>
      </c>
      <c r="F14" s="179">
        <v>0</v>
      </c>
      <c r="G14" s="179">
        <v>0</v>
      </c>
      <c r="H14" s="179">
        <v>0</v>
      </c>
      <c r="I14" s="179">
        <v>0</v>
      </c>
      <c r="J14" s="179">
        <v>0</v>
      </c>
      <c r="K14" s="179">
        <v>0.14285714285714285</v>
      </c>
      <c r="L14" s="179">
        <v>0.14000000000000001</v>
      </c>
      <c r="M14" s="179">
        <v>0.14285714285714285</v>
      </c>
      <c r="N14" s="179">
        <v>0.14285714285714285</v>
      </c>
      <c r="O14" s="112">
        <v>0.21642857142857141</v>
      </c>
      <c r="P14" s="112">
        <v>0.28999999999999998</v>
      </c>
      <c r="Q14" s="168"/>
      <c r="R14" s="172" t="s">
        <v>18</v>
      </c>
      <c r="S14" s="175">
        <v>7</v>
      </c>
      <c r="T14" s="103">
        <f t="shared" si="1"/>
        <v>0</v>
      </c>
      <c r="U14" s="103">
        <f t="shared" si="0"/>
        <v>0</v>
      </c>
      <c r="V14" s="103">
        <f t="shared" si="0"/>
        <v>0</v>
      </c>
      <c r="W14" s="103">
        <f t="shared" si="0"/>
        <v>0</v>
      </c>
      <c r="X14" s="103">
        <f t="shared" si="0"/>
        <v>0</v>
      </c>
      <c r="Y14" s="103">
        <f t="shared" si="0"/>
        <v>0</v>
      </c>
      <c r="Z14" s="103">
        <f t="shared" si="0"/>
        <v>0</v>
      </c>
      <c r="AA14" s="103">
        <f t="shared" si="0"/>
        <v>0.14285714285714285</v>
      </c>
      <c r="AB14" s="103">
        <f t="shared" si="0"/>
        <v>-2.8571428571428359E-3</v>
      </c>
      <c r="AC14" s="103">
        <f t="shared" si="0"/>
        <v>2.8571428571428359E-3</v>
      </c>
      <c r="AD14" s="103">
        <f t="shared" si="0"/>
        <v>0</v>
      </c>
      <c r="AE14" s="103">
        <f t="shared" si="0"/>
        <v>7.3571428571428565E-2</v>
      </c>
      <c r="AF14" s="84">
        <f t="shared" si="0"/>
        <v>7.3571428571428565E-2</v>
      </c>
      <c r="AG14" s="168"/>
      <c r="AH14" s="172" t="s">
        <v>18</v>
      </c>
      <c r="AI14" s="175">
        <v>7</v>
      </c>
      <c r="AJ14" s="179">
        <v>0</v>
      </c>
      <c r="AK14" s="179">
        <v>0</v>
      </c>
      <c r="AL14" s="179">
        <v>0</v>
      </c>
      <c r="AM14" s="179">
        <v>0</v>
      </c>
      <c r="AN14" s="179">
        <v>0</v>
      </c>
      <c r="AO14" s="179">
        <v>0</v>
      </c>
      <c r="AP14" s="179">
        <v>0</v>
      </c>
      <c r="AQ14" s="179">
        <v>14</v>
      </c>
      <c r="AR14" s="179">
        <v>15</v>
      </c>
      <c r="AS14" s="179">
        <v>2.0408163265305968E-2</v>
      </c>
      <c r="AT14" s="179">
        <v>0</v>
      </c>
      <c r="AU14" s="179">
        <f t="shared" si="2"/>
        <v>0.51500000000000001</v>
      </c>
      <c r="AV14" s="179">
        <f t="shared" si="2"/>
        <v>0.33993399339933994</v>
      </c>
    </row>
    <row r="15" spans="1:48" ht="15.75">
      <c r="A15" s="168"/>
      <c r="B15" s="172" t="s">
        <v>19</v>
      </c>
      <c r="C15" s="175">
        <v>182</v>
      </c>
      <c r="D15" s="179">
        <v>0.22527472527472528</v>
      </c>
      <c r="E15" s="179">
        <v>0.22527472527472528</v>
      </c>
      <c r="F15" s="179">
        <v>0.24725274725274726</v>
      </c>
      <c r="G15" s="179">
        <v>0.31318681318681318</v>
      </c>
      <c r="H15" s="179">
        <v>0.40659340659340659</v>
      </c>
      <c r="I15" s="179">
        <v>0.53846153846153844</v>
      </c>
      <c r="J15" s="179">
        <v>0.84615384615384615</v>
      </c>
      <c r="K15" s="179">
        <v>0.91208791208791207</v>
      </c>
      <c r="L15" s="179">
        <v>0.91</v>
      </c>
      <c r="M15" s="179">
        <v>0.90659340659340659</v>
      </c>
      <c r="N15" s="179">
        <v>0.92307692307692313</v>
      </c>
      <c r="O15" s="112">
        <v>0.93653846153846154</v>
      </c>
      <c r="P15" s="112">
        <v>0.95</v>
      </c>
      <c r="Q15" s="168"/>
      <c r="R15" s="172" t="s">
        <v>19</v>
      </c>
      <c r="S15" s="175">
        <v>182</v>
      </c>
      <c r="T15" s="103">
        <f t="shared" si="1"/>
        <v>0.22527472527472528</v>
      </c>
      <c r="U15" s="103">
        <f t="shared" si="0"/>
        <v>0</v>
      </c>
      <c r="V15" s="103">
        <f t="shared" si="0"/>
        <v>2.1978021978021983E-2</v>
      </c>
      <c r="W15" s="103">
        <f t="shared" si="0"/>
        <v>6.5934065934065922E-2</v>
      </c>
      <c r="X15" s="103">
        <f t="shared" si="0"/>
        <v>9.3406593406593408E-2</v>
      </c>
      <c r="Y15" s="103">
        <f t="shared" si="0"/>
        <v>0.13186813186813184</v>
      </c>
      <c r="Z15" s="103">
        <f t="shared" si="0"/>
        <v>0.30769230769230771</v>
      </c>
      <c r="AA15" s="103">
        <f t="shared" si="0"/>
        <v>6.5934065934065922E-2</v>
      </c>
      <c r="AB15" s="103">
        <f t="shared" si="0"/>
        <v>-2.0879120879120361E-3</v>
      </c>
      <c r="AC15" s="103">
        <f t="shared" si="0"/>
        <v>-3.4065934065934389E-3</v>
      </c>
      <c r="AD15" s="103">
        <f t="shared" si="0"/>
        <v>1.6483516483516536E-2</v>
      </c>
      <c r="AE15" s="103">
        <f t="shared" si="0"/>
        <v>1.3461538461538414E-2</v>
      </c>
      <c r="AF15" s="84">
        <f t="shared" si="0"/>
        <v>1.3461538461538414E-2</v>
      </c>
      <c r="AG15" s="168"/>
      <c r="AH15" s="172" t="s">
        <v>19</v>
      </c>
      <c r="AI15" s="175">
        <v>182</v>
      </c>
      <c r="AJ15" s="179">
        <v>0.22527472527472528</v>
      </c>
      <c r="AK15" s="179">
        <v>0</v>
      </c>
      <c r="AL15" s="179">
        <v>9.7560975609756115E-2</v>
      </c>
      <c r="AM15" s="179">
        <v>0.26666666666666661</v>
      </c>
      <c r="AN15" s="179">
        <v>0.2982456140350877</v>
      </c>
      <c r="AO15" s="179">
        <v>0.32432432432432429</v>
      </c>
      <c r="AP15" s="179">
        <v>0.57142857142857151</v>
      </c>
      <c r="AQ15" s="179">
        <v>7.7922077922077906E-2</v>
      </c>
      <c r="AR15" s="179">
        <v>-2.2891566265059674E-3</v>
      </c>
      <c r="AS15" s="179">
        <v>-3.743509238014768E-3</v>
      </c>
      <c r="AT15" s="179">
        <v>1.818181818181824E-2</v>
      </c>
      <c r="AU15" s="179">
        <f t="shared" si="2"/>
        <v>1.4583333333333282E-2</v>
      </c>
      <c r="AV15" s="179">
        <f t="shared" si="2"/>
        <v>1.4373716632443481E-2</v>
      </c>
    </row>
    <row r="16" spans="1:48" ht="15.75">
      <c r="B16" s="172" t="s">
        <v>20</v>
      </c>
      <c r="C16" s="175">
        <v>142</v>
      </c>
      <c r="D16" s="179">
        <v>0.323943661971831</v>
      </c>
      <c r="E16" s="179">
        <v>0.33098591549295775</v>
      </c>
      <c r="F16" s="179">
        <v>0.352112676056338</v>
      </c>
      <c r="G16" s="179">
        <v>0.37323943661971831</v>
      </c>
      <c r="H16" s="179">
        <v>0.45070422535211269</v>
      </c>
      <c r="I16" s="179">
        <v>0.49295774647887325</v>
      </c>
      <c r="J16" s="179">
        <v>0.72535211267605637</v>
      </c>
      <c r="K16" s="179">
        <v>0.8380281690140845</v>
      </c>
      <c r="L16" s="179">
        <v>0.85</v>
      </c>
      <c r="M16" s="179">
        <v>0.852112676056338</v>
      </c>
      <c r="N16" s="179">
        <v>0.90140845070422537</v>
      </c>
      <c r="O16" s="112">
        <v>0.9057042253521127</v>
      </c>
      <c r="P16" s="112">
        <v>0.91</v>
      </c>
      <c r="Q16" s="168"/>
      <c r="R16" s="172" t="s">
        <v>20</v>
      </c>
      <c r="S16" s="175">
        <v>142</v>
      </c>
      <c r="T16" s="103">
        <f t="shared" si="1"/>
        <v>0.323943661971831</v>
      </c>
      <c r="U16" s="103">
        <f t="shared" si="0"/>
        <v>7.0422535211267512E-3</v>
      </c>
      <c r="V16" s="103">
        <f t="shared" si="0"/>
        <v>2.1126760563380254E-2</v>
      </c>
      <c r="W16" s="103">
        <f t="shared" si="0"/>
        <v>2.1126760563380309E-2</v>
      </c>
      <c r="X16" s="103">
        <f t="shared" si="0"/>
        <v>7.7464788732394374E-2</v>
      </c>
      <c r="Y16" s="103">
        <f t="shared" si="0"/>
        <v>4.2253521126760563E-2</v>
      </c>
      <c r="Z16" s="103">
        <f t="shared" si="0"/>
        <v>0.23239436619718312</v>
      </c>
      <c r="AA16" s="103">
        <f t="shared" si="0"/>
        <v>0.11267605633802813</v>
      </c>
      <c r="AB16" s="103">
        <f t="shared" si="0"/>
        <v>1.1971830985915477E-2</v>
      </c>
      <c r="AC16" s="103">
        <f t="shared" si="0"/>
        <v>2.1126760563380254E-3</v>
      </c>
      <c r="AD16" s="103">
        <f t="shared" si="0"/>
        <v>4.9295774647887369E-2</v>
      </c>
      <c r="AE16" s="103">
        <f t="shared" si="0"/>
        <v>4.2957746478873293E-3</v>
      </c>
      <c r="AF16" s="84">
        <f t="shared" si="0"/>
        <v>4.2957746478873293E-3</v>
      </c>
      <c r="AG16" s="168"/>
      <c r="AH16" s="172" t="s">
        <v>20</v>
      </c>
      <c r="AI16" s="175">
        <v>142</v>
      </c>
      <c r="AJ16" s="179">
        <v>0.323943661971831</v>
      </c>
      <c r="AK16" s="179">
        <v>2.173913043478258E-2</v>
      </c>
      <c r="AL16" s="179">
        <v>6.3829787234042465E-2</v>
      </c>
      <c r="AM16" s="179">
        <v>6.0000000000000081E-2</v>
      </c>
      <c r="AN16" s="179">
        <v>0.20754716981132076</v>
      </c>
      <c r="AO16" s="179">
        <v>9.375E-2</v>
      </c>
      <c r="AP16" s="179">
        <v>0.47142857142857147</v>
      </c>
      <c r="AQ16" s="179">
        <v>0.15533980582524265</v>
      </c>
      <c r="AR16" s="179">
        <v>1.4285714285714266E-2</v>
      </c>
      <c r="AS16" s="179">
        <v>2.485501242750618E-3</v>
      </c>
      <c r="AT16" s="179">
        <v>5.7851239669421545E-2</v>
      </c>
      <c r="AU16" s="179">
        <f t="shared" si="2"/>
        <v>4.765625000000006E-3</v>
      </c>
      <c r="AV16" s="179">
        <f t="shared" si="2"/>
        <v>4.7430215379830557E-3</v>
      </c>
    </row>
    <row r="17" spans="2:48" ht="15.75">
      <c r="B17" s="172" t="s">
        <v>21</v>
      </c>
      <c r="C17" s="175">
        <v>23</v>
      </c>
      <c r="D17" s="179">
        <v>0.21739130434782608</v>
      </c>
      <c r="E17" s="179">
        <v>0.21739130434782608</v>
      </c>
      <c r="F17" s="179">
        <v>0.21739130434782608</v>
      </c>
      <c r="G17" s="179">
        <v>0.30434782608695654</v>
      </c>
      <c r="H17" s="179">
        <v>0.30434782608695654</v>
      </c>
      <c r="I17" s="179">
        <v>0.34782608695652173</v>
      </c>
      <c r="J17" s="179">
        <v>0.47826086956521741</v>
      </c>
      <c r="K17" s="179">
        <v>0.52173913043478259</v>
      </c>
      <c r="L17" s="179">
        <v>0.56999999999999995</v>
      </c>
      <c r="M17" s="179">
        <v>0.56521739130434778</v>
      </c>
      <c r="N17" s="179">
        <v>0.56521739130434778</v>
      </c>
      <c r="O17" s="112">
        <v>0.56760869565217387</v>
      </c>
      <c r="P17" s="112">
        <v>0.56999999999999995</v>
      </c>
      <c r="Q17" s="168"/>
      <c r="R17" s="172" t="s">
        <v>21</v>
      </c>
      <c r="S17" s="175">
        <v>23</v>
      </c>
      <c r="T17" s="103">
        <f t="shared" si="1"/>
        <v>0.21739130434782608</v>
      </c>
      <c r="U17" s="103">
        <f t="shared" si="0"/>
        <v>0</v>
      </c>
      <c r="V17" s="103">
        <f t="shared" si="0"/>
        <v>0</v>
      </c>
      <c r="W17" s="103">
        <f t="shared" si="0"/>
        <v>8.695652173913046E-2</v>
      </c>
      <c r="X17" s="103">
        <f t="shared" si="0"/>
        <v>0</v>
      </c>
      <c r="Y17" s="103">
        <f t="shared" si="0"/>
        <v>4.3478260869565188E-2</v>
      </c>
      <c r="Z17" s="103">
        <f t="shared" si="0"/>
        <v>0.13043478260869568</v>
      </c>
      <c r="AA17" s="103">
        <f t="shared" si="0"/>
        <v>4.3478260869565188E-2</v>
      </c>
      <c r="AB17" s="103">
        <f t="shared" si="0"/>
        <v>4.8260869565217357E-2</v>
      </c>
      <c r="AC17" s="103">
        <f t="shared" si="0"/>
        <v>-4.7826086956521685E-3</v>
      </c>
      <c r="AD17" s="103">
        <f t="shared" si="0"/>
        <v>0</v>
      </c>
      <c r="AE17" s="103">
        <f t="shared" si="0"/>
        <v>2.3913043478260843E-3</v>
      </c>
      <c r="AF17" s="84">
        <f t="shared" si="0"/>
        <v>2.3913043478260843E-3</v>
      </c>
      <c r="AG17" s="168"/>
      <c r="AH17" s="172" t="s">
        <v>21</v>
      </c>
      <c r="AI17" s="175">
        <v>23</v>
      </c>
      <c r="AJ17" s="179">
        <v>0.21739130434782608</v>
      </c>
      <c r="AK17" s="179">
        <v>0</v>
      </c>
      <c r="AL17" s="179">
        <v>0</v>
      </c>
      <c r="AM17" s="179">
        <v>0.40000000000000013</v>
      </c>
      <c r="AN17" s="179">
        <v>0</v>
      </c>
      <c r="AO17" s="179">
        <v>0.14285714285714277</v>
      </c>
      <c r="AP17" s="179">
        <v>0.37500000000000006</v>
      </c>
      <c r="AQ17" s="179">
        <v>9.0909090909090842E-2</v>
      </c>
      <c r="AR17" s="179">
        <v>9.2499999999999943E-2</v>
      </c>
      <c r="AS17" s="179">
        <v>-8.3905415713195954E-3</v>
      </c>
      <c r="AT17" s="179">
        <v>0</v>
      </c>
      <c r="AU17" s="179">
        <f t="shared" si="2"/>
        <v>4.2307692307692263E-3</v>
      </c>
      <c r="AV17" s="179">
        <f t="shared" si="2"/>
        <v>4.212945231711983E-3</v>
      </c>
    </row>
    <row r="18" spans="2:48" ht="15.75">
      <c r="B18" s="172" t="s">
        <v>22</v>
      </c>
      <c r="C18" s="175">
        <v>42</v>
      </c>
      <c r="D18" s="179">
        <v>0.11904761904761904</v>
      </c>
      <c r="E18" s="179">
        <v>0.11904761904761904</v>
      </c>
      <c r="F18" s="179">
        <v>0.11904761904761904</v>
      </c>
      <c r="G18" s="179">
        <v>0.14285714285714285</v>
      </c>
      <c r="H18" s="179">
        <v>0.21428571428571427</v>
      </c>
      <c r="I18" s="179">
        <v>0.21428571428571427</v>
      </c>
      <c r="J18" s="179">
        <v>0.35714285714285715</v>
      </c>
      <c r="K18" s="179">
        <v>0.35714285714285715</v>
      </c>
      <c r="L18" s="179">
        <v>0.36</v>
      </c>
      <c r="M18" s="179">
        <v>0.35714285714285715</v>
      </c>
      <c r="N18" s="179">
        <v>0.35714285714285715</v>
      </c>
      <c r="O18" s="112">
        <v>0.37857142857142856</v>
      </c>
      <c r="P18" s="112">
        <v>0.4</v>
      </c>
      <c r="Q18" s="168"/>
      <c r="R18" s="172" t="s">
        <v>22</v>
      </c>
      <c r="S18" s="175">
        <v>42</v>
      </c>
      <c r="T18" s="103">
        <f t="shared" si="1"/>
        <v>0.11904761904761904</v>
      </c>
      <c r="U18" s="103">
        <f t="shared" si="0"/>
        <v>0</v>
      </c>
      <c r="V18" s="103">
        <f t="shared" si="0"/>
        <v>0</v>
      </c>
      <c r="W18" s="103">
        <f t="shared" si="0"/>
        <v>2.3809523809523808E-2</v>
      </c>
      <c r="X18" s="103">
        <f t="shared" si="0"/>
        <v>7.1428571428571425E-2</v>
      </c>
      <c r="Y18" s="103">
        <f t="shared" si="0"/>
        <v>0</v>
      </c>
      <c r="Z18" s="103">
        <f t="shared" si="0"/>
        <v>0.14285714285714288</v>
      </c>
      <c r="AA18" s="103">
        <f t="shared" si="0"/>
        <v>0</v>
      </c>
      <c r="AB18" s="103">
        <f t="shared" si="0"/>
        <v>2.8571428571428359E-3</v>
      </c>
      <c r="AC18" s="103">
        <f t="shared" si="0"/>
        <v>-2.8571428571428359E-3</v>
      </c>
      <c r="AD18" s="103">
        <f t="shared" si="0"/>
        <v>0</v>
      </c>
      <c r="AE18" s="103">
        <f t="shared" si="0"/>
        <v>2.1428571428571408E-2</v>
      </c>
      <c r="AF18" s="84">
        <f t="shared" si="0"/>
        <v>2.1428571428571463E-2</v>
      </c>
      <c r="AG18" s="168"/>
      <c r="AH18" s="172" t="s">
        <v>22</v>
      </c>
      <c r="AI18" s="175">
        <v>42</v>
      </c>
      <c r="AJ18" s="179">
        <v>0.11904761904761904</v>
      </c>
      <c r="AK18" s="179">
        <v>0</v>
      </c>
      <c r="AL18" s="179">
        <v>0</v>
      </c>
      <c r="AM18" s="179">
        <v>0.2</v>
      </c>
      <c r="AN18" s="179">
        <v>0.5</v>
      </c>
      <c r="AO18" s="179">
        <v>0</v>
      </c>
      <c r="AP18" s="179">
        <v>0.66666666666666674</v>
      </c>
      <c r="AQ18" s="179">
        <v>0</v>
      </c>
      <c r="AR18" s="179">
        <v>7.9999999999999395E-3</v>
      </c>
      <c r="AS18" s="179">
        <v>-7.9365079365078771E-3</v>
      </c>
      <c r="AT18" s="179">
        <v>0</v>
      </c>
      <c r="AU18" s="179">
        <f t="shared" si="2"/>
        <v>5.9999999999999942E-2</v>
      </c>
      <c r="AV18" s="179">
        <f t="shared" si="2"/>
        <v>5.6603773584905752E-2</v>
      </c>
    </row>
    <row r="19" spans="2:48" ht="15.75">
      <c r="B19" s="172" t="s">
        <v>23</v>
      </c>
      <c r="C19" s="175">
        <v>180</v>
      </c>
      <c r="D19" s="179">
        <v>0.40555555555555556</v>
      </c>
      <c r="E19" s="179">
        <v>0.40555555555555556</v>
      </c>
      <c r="F19" s="179">
        <v>0.41111111111111109</v>
      </c>
      <c r="G19" s="179">
        <v>0.43333333333333335</v>
      </c>
      <c r="H19" s="179">
        <v>0.46666666666666667</v>
      </c>
      <c r="I19" s="179">
        <v>0.52222222222222225</v>
      </c>
      <c r="J19" s="179">
        <v>0.68333333333333335</v>
      </c>
      <c r="K19" s="179">
        <v>0.7944444444444444</v>
      </c>
      <c r="L19" s="179">
        <v>0.81</v>
      </c>
      <c r="M19" s="179">
        <v>0.80555555555555558</v>
      </c>
      <c r="N19" s="179">
        <v>0.81666666666666665</v>
      </c>
      <c r="O19" s="112">
        <v>0.82833333333333337</v>
      </c>
      <c r="P19" s="112">
        <v>0.84</v>
      </c>
      <c r="Q19" s="168"/>
      <c r="R19" s="172" t="s">
        <v>23</v>
      </c>
      <c r="S19" s="175">
        <v>180</v>
      </c>
      <c r="T19" s="103">
        <f t="shared" si="1"/>
        <v>0.40555555555555556</v>
      </c>
      <c r="U19" s="103">
        <f t="shared" si="0"/>
        <v>0</v>
      </c>
      <c r="V19" s="103">
        <f t="shared" si="0"/>
        <v>5.5555555555555358E-3</v>
      </c>
      <c r="W19" s="103">
        <f t="shared" si="0"/>
        <v>2.2222222222222254E-2</v>
      </c>
      <c r="X19" s="103">
        <f t="shared" si="0"/>
        <v>3.3333333333333326E-2</v>
      </c>
      <c r="Y19" s="103">
        <f t="shared" si="0"/>
        <v>5.555555555555558E-2</v>
      </c>
      <c r="Z19" s="103">
        <f t="shared" si="0"/>
        <v>0.16111111111111109</v>
      </c>
      <c r="AA19" s="103">
        <f t="shared" si="0"/>
        <v>0.11111111111111105</v>
      </c>
      <c r="AB19" s="103">
        <f t="shared" si="0"/>
        <v>1.5555555555555656E-2</v>
      </c>
      <c r="AC19" s="103">
        <f t="shared" si="0"/>
        <v>-4.4444444444444731E-3</v>
      </c>
      <c r="AD19" s="103">
        <f t="shared" si="0"/>
        <v>1.1111111111111072E-2</v>
      </c>
      <c r="AE19" s="103">
        <f t="shared" si="0"/>
        <v>1.1666666666666714E-2</v>
      </c>
      <c r="AF19" s="84">
        <f t="shared" si="0"/>
        <v>1.1666666666666603E-2</v>
      </c>
      <c r="AG19" s="168"/>
      <c r="AH19" s="172" t="s">
        <v>23</v>
      </c>
      <c r="AI19" s="175">
        <v>180</v>
      </c>
      <c r="AJ19" s="179">
        <v>0.40555555555555556</v>
      </c>
      <c r="AK19" s="179">
        <v>0</v>
      </c>
      <c r="AL19" s="179">
        <v>1.3698630136986252E-2</v>
      </c>
      <c r="AM19" s="179">
        <v>5.4054054054054133E-2</v>
      </c>
      <c r="AN19" s="179">
        <v>7.69230769230769E-2</v>
      </c>
      <c r="AO19" s="179">
        <v>0.1190476190476191</v>
      </c>
      <c r="AP19" s="179">
        <v>0.30851063829787229</v>
      </c>
      <c r="AQ19" s="179">
        <v>0.16260162601626008</v>
      </c>
      <c r="AR19" s="179">
        <v>1.9580419580419707E-2</v>
      </c>
      <c r="AS19" s="179">
        <v>-5.4869684499314481E-3</v>
      </c>
      <c r="AT19" s="179">
        <v>1.3793103448275813E-2</v>
      </c>
      <c r="AU19" s="179">
        <f t="shared" si="2"/>
        <v>1.4285714285714344E-2</v>
      </c>
      <c r="AV19" s="179">
        <f t="shared" si="2"/>
        <v>1.4084507042253443E-2</v>
      </c>
    </row>
    <row r="20" spans="2:48" ht="15.75">
      <c r="B20" s="172" t="s">
        <v>24</v>
      </c>
      <c r="C20" s="175">
        <v>124</v>
      </c>
      <c r="D20" s="179">
        <v>0.29838709677419356</v>
      </c>
      <c r="E20" s="179">
        <v>0.32258064516129031</v>
      </c>
      <c r="F20" s="179">
        <v>0.40322580645161288</v>
      </c>
      <c r="G20" s="179">
        <v>0.41129032258064518</v>
      </c>
      <c r="H20" s="179">
        <v>0.44354838709677419</v>
      </c>
      <c r="I20" s="179">
        <v>0.49193548387096775</v>
      </c>
      <c r="J20" s="179">
        <v>0.70161290322580649</v>
      </c>
      <c r="K20" s="179">
        <v>0.82258064516129037</v>
      </c>
      <c r="L20" s="179">
        <v>0.85</v>
      </c>
      <c r="M20" s="179">
        <v>0.84677419354838712</v>
      </c>
      <c r="N20" s="179">
        <v>0.86290322580645162</v>
      </c>
      <c r="O20" s="112">
        <v>0.89145161290322583</v>
      </c>
      <c r="P20" s="112">
        <v>0.92</v>
      </c>
      <c r="Q20" s="168"/>
      <c r="R20" s="172" t="s">
        <v>24</v>
      </c>
      <c r="S20" s="175">
        <v>124</v>
      </c>
      <c r="T20" s="103">
        <f t="shared" si="1"/>
        <v>0.29838709677419356</v>
      </c>
      <c r="U20" s="103">
        <f t="shared" si="0"/>
        <v>2.4193548387096753E-2</v>
      </c>
      <c r="V20" s="103">
        <f t="shared" si="0"/>
        <v>8.0645161290322565E-2</v>
      </c>
      <c r="W20" s="103">
        <f t="shared" si="0"/>
        <v>8.0645161290323064E-3</v>
      </c>
      <c r="X20" s="103">
        <f t="shared" si="0"/>
        <v>3.2258064516129004E-2</v>
      </c>
      <c r="Y20" s="103">
        <f t="shared" si="0"/>
        <v>4.8387096774193561E-2</v>
      </c>
      <c r="Z20" s="103">
        <f t="shared" si="0"/>
        <v>0.20967741935483875</v>
      </c>
      <c r="AA20" s="103">
        <f t="shared" si="0"/>
        <v>0.12096774193548387</v>
      </c>
      <c r="AB20" s="103">
        <f t="shared" si="0"/>
        <v>2.7419354838709609E-2</v>
      </c>
      <c r="AC20" s="103">
        <f t="shared" si="0"/>
        <v>-3.225806451612856E-3</v>
      </c>
      <c r="AD20" s="103">
        <f t="shared" si="0"/>
        <v>1.6129032258064502E-2</v>
      </c>
      <c r="AE20" s="103">
        <f t="shared" si="0"/>
        <v>2.8548387096774208E-2</v>
      </c>
      <c r="AF20" s="84">
        <f t="shared" si="0"/>
        <v>2.8548387096774208E-2</v>
      </c>
      <c r="AG20" s="168"/>
      <c r="AH20" s="172" t="s">
        <v>24</v>
      </c>
      <c r="AI20" s="175">
        <v>124</v>
      </c>
      <c r="AJ20" s="179">
        <v>0.29838709677419356</v>
      </c>
      <c r="AK20" s="179">
        <v>8.1081081081081002E-2</v>
      </c>
      <c r="AL20" s="179">
        <v>0.24999999999999994</v>
      </c>
      <c r="AM20" s="179">
        <v>2.0000000000000122E-2</v>
      </c>
      <c r="AN20" s="179">
        <v>7.8431372549019537E-2</v>
      </c>
      <c r="AO20" s="179">
        <v>0.10909090909090913</v>
      </c>
      <c r="AP20" s="179">
        <v>0.4262295081967214</v>
      </c>
      <c r="AQ20" s="179">
        <v>0.17241379310344826</v>
      </c>
      <c r="AR20" s="179">
        <v>3.333333333333325E-2</v>
      </c>
      <c r="AS20" s="179">
        <v>-3.7950664136621837E-3</v>
      </c>
      <c r="AT20" s="179">
        <v>1.9047619047619029E-2</v>
      </c>
      <c r="AU20" s="179">
        <f t="shared" si="2"/>
        <v>3.3084112149532725E-2</v>
      </c>
      <c r="AV20" s="179">
        <f t="shared" si="2"/>
        <v>3.2024606477293306E-2</v>
      </c>
    </row>
    <row r="21" spans="2:48" ht="15.75">
      <c r="B21" s="172" t="s">
        <v>25</v>
      </c>
      <c r="C21" s="175">
        <v>116</v>
      </c>
      <c r="D21" s="179">
        <v>0.45689655172413796</v>
      </c>
      <c r="E21" s="179">
        <v>0.47413793103448276</v>
      </c>
      <c r="F21" s="179">
        <v>0.50862068965517238</v>
      </c>
      <c r="G21" s="179">
        <v>0.56034482758620685</v>
      </c>
      <c r="H21" s="179">
        <v>0.56896551724137934</v>
      </c>
      <c r="I21" s="179">
        <v>0.61206896551724133</v>
      </c>
      <c r="J21" s="179">
        <v>0.77586206896551724</v>
      </c>
      <c r="K21" s="179">
        <v>0.84482758620689657</v>
      </c>
      <c r="L21" s="179">
        <v>0.88</v>
      </c>
      <c r="M21" s="179">
        <v>0.88793103448275867</v>
      </c>
      <c r="N21" s="179">
        <v>0.89655172413793105</v>
      </c>
      <c r="O21" s="112">
        <v>0.90827586206896549</v>
      </c>
      <c r="P21" s="112">
        <v>0.92</v>
      </c>
      <c r="Q21" s="168"/>
      <c r="R21" s="172" t="s">
        <v>25</v>
      </c>
      <c r="S21" s="175">
        <v>116</v>
      </c>
      <c r="T21" s="103">
        <f t="shared" si="1"/>
        <v>0.45689655172413796</v>
      </c>
      <c r="U21" s="103">
        <f t="shared" si="0"/>
        <v>1.7241379310344807E-2</v>
      </c>
      <c r="V21" s="103">
        <f t="shared" si="0"/>
        <v>3.4482758620689613E-2</v>
      </c>
      <c r="W21" s="103">
        <f t="shared" si="0"/>
        <v>5.1724137931034475E-2</v>
      </c>
      <c r="X21" s="103">
        <f t="shared" si="0"/>
        <v>8.6206896551724865E-3</v>
      </c>
      <c r="Y21" s="103">
        <f t="shared" si="0"/>
        <v>4.3103448275861989E-2</v>
      </c>
      <c r="Z21" s="103">
        <f t="shared" si="0"/>
        <v>0.16379310344827591</v>
      </c>
      <c r="AA21" s="103">
        <f t="shared" si="0"/>
        <v>6.8965517241379337E-2</v>
      </c>
      <c r="AB21" s="103">
        <f t="shared" si="0"/>
        <v>3.517241379310343E-2</v>
      </c>
      <c r="AC21" s="103">
        <f t="shared" si="0"/>
        <v>7.9310344827586698E-3</v>
      </c>
      <c r="AD21" s="103">
        <f t="shared" si="0"/>
        <v>8.6206896551723755E-3</v>
      </c>
      <c r="AE21" s="103">
        <f t="shared" si="0"/>
        <v>1.172413793103444E-2</v>
      </c>
      <c r="AF21" s="84">
        <f t="shared" si="0"/>
        <v>1.1724137931034551E-2</v>
      </c>
      <c r="AG21" s="168"/>
      <c r="AH21" s="172" t="s">
        <v>25</v>
      </c>
      <c r="AI21" s="175">
        <v>116</v>
      </c>
      <c r="AJ21" s="179">
        <v>0.45689655172413796</v>
      </c>
      <c r="AK21" s="179">
        <v>3.7735849056603724E-2</v>
      </c>
      <c r="AL21" s="179">
        <v>7.272727272727264E-2</v>
      </c>
      <c r="AM21" s="179">
        <v>0.10169491525423728</v>
      </c>
      <c r="AN21" s="179">
        <v>1.5384615384615516E-2</v>
      </c>
      <c r="AO21" s="179">
        <v>7.5757575757575607E-2</v>
      </c>
      <c r="AP21" s="179">
        <v>0.26760563380281699</v>
      </c>
      <c r="AQ21" s="179">
        <v>8.888888888888892E-2</v>
      </c>
      <c r="AR21" s="179">
        <v>4.1632653061224469E-2</v>
      </c>
      <c r="AS21" s="179">
        <v>9.0125391849530338E-3</v>
      </c>
      <c r="AT21" s="179">
        <v>9.7087378640776257E-3</v>
      </c>
      <c r="AU21" s="179">
        <f t="shared" si="2"/>
        <v>1.3076923076923028E-2</v>
      </c>
      <c r="AV21" s="179">
        <f t="shared" si="2"/>
        <v>1.2908124525436673E-2</v>
      </c>
    </row>
    <row r="22" spans="2:48" ht="15.75">
      <c r="B22" s="172" t="s">
        <v>26</v>
      </c>
      <c r="C22" s="175">
        <v>139</v>
      </c>
      <c r="D22" s="179">
        <v>0.16546762589928057</v>
      </c>
      <c r="E22" s="179">
        <v>0.17266187050359713</v>
      </c>
      <c r="F22" s="179">
        <v>0.17985611510791366</v>
      </c>
      <c r="G22" s="179">
        <v>0.18705035971223022</v>
      </c>
      <c r="H22" s="179">
        <v>0.25179856115107913</v>
      </c>
      <c r="I22" s="179">
        <v>0.33093525179856115</v>
      </c>
      <c r="J22" s="179">
        <v>0.41726618705035973</v>
      </c>
      <c r="K22" s="179">
        <v>0.46762589928057552</v>
      </c>
      <c r="L22" s="179">
        <v>0.5</v>
      </c>
      <c r="M22" s="179">
        <v>0.5</v>
      </c>
      <c r="N22" s="179">
        <v>0.50359712230215825</v>
      </c>
      <c r="O22" s="112">
        <v>0.53679856115107905</v>
      </c>
      <c r="P22" s="112">
        <v>0.56999999999999995</v>
      </c>
      <c r="Q22" s="168"/>
      <c r="R22" s="172" t="s">
        <v>26</v>
      </c>
      <c r="S22" s="175">
        <v>139</v>
      </c>
      <c r="T22" s="103">
        <f t="shared" si="1"/>
        <v>0.16546762589928057</v>
      </c>
      <c r="U22" s="103">
        <f t="shared" ref="U22:AF43" si="3">E22-D22</f>
        <v>7.1942446043165575E-3</v>
      </c>
      <c r="V22" s="103">
        <f t="shared" si="3"/>
        <v>7.1942446043165298E-3</v>
      </c>
      <c r="W22" s="103">
        <f t="shared" si="3"/>
        <v>7.1942446043165575E-3</v>
      </c>
      <c r="X22" s="103">
        <f t="shared" si="3"/>
        <v>6.4748201438848907E-2</v>
      </c>
      <c r="Y22" s="103">
        <f t="shared" si="3"/>
        <v>7.9136690647482022E-2</v>
      </c>
      <c r="Z22" s="103">
        <f t="shared" si="3"/>
        <v>8.633093525179858E-2</v>
      </c>
      <c r="AA22" s="103">
        <f t="shared" si="3"/>
        <v>5.0359712230215792E-2</v>
      </c>
      <c r="AB22" s="103">
        <f t="shared" si="3"/>
        <v>3.2374100719424481E-2</v>
      </c>
      <c r="AC22" s="103">
        <f t="shared" si="3"/>
        <v>0</v>
      </c>
      <c r="AD22" s="103">
        <f t="shared" si="3"/>
        <v>3.597122302158251E-3</v>
      </c>
      <c r="AE22" s="103">
        <f t="shared" si="3"/>
        <v>3.3201438848920795E-2</v>
      </c>
      <c r="AF22" s="84">
        <f t="shared" si="3"/>
        <v>3.3201438848920906E-2</v>
      </c>
      <c r="AG22" s="168"/>
      <c r="AH22" s="172" t="s">
        <v>26</v>
      </c>
      <c r="AI22" s="175">
        <v>139</v>
      </c>
      <c r="AJ22" s="179">
        <v>0.16546762589928057</v>
      </c>
      <c r="AK22" s="179">
        <v>4.3478260869565286E-2</v>
      </c>
      <c r="AL22" s="179">
        <v>4.1666666666666567E-2</v>
      </c>
      <c r="AM22" s="179">
        <v>4.0000000000000063E-2</v>
      </c>
      <c r="AN22" s="179">
        <v>0.34615384615384609</v>
      </c>
      <c r="AO22" s="179">
        <v>0.31428571428571433</v>
      </c>
      <c r="AP22" s="179">
        <v>0.26086956521739135</v>
      </c>
      <c r="AQ22" s="179">
        <v>0.1206896551724137</v>
      </c>
      <c r="AR22" s="179">
        <v>6.9230769230769276E-2</v>
      </c>
      <c r="AS22" s="179">
        <v>-2.1582733812949617E-2</v>
      </c>
      <c r="AT22" s="179">
        <v>2.9411764705882283E-2</v>
      </c>
      <c r="AU22" s="179">
        <f t="shared" si="2"/>
        <v>6.5928571428571295E-2</v>
      </c>
      <c r="AV22" s="179">
        <f t="shared" si="2"/>
        <v>6.1850834282651028E-2</v>
      </c>
    </row>
    <row r="23" spans="2:48" ht="15.75">
      <c r="B23" s="172" t="s">
        <v>27</v>
      </c>
      <c r="C23" s="175">
        <v>95</v>
      </c>
      <c r="D23" s="179">
        <v>0.37894736842105264</v>
      </c>
      <c r="E23" s="179">
        <v>0.42105263157894735</v>
      </c>
      <c r="F23" s="179">
        <v>0.50526315789473686</v>
      </c>
      <c r="G23" s="179">
        <v>0.52631578947368418</v>
      </c>
      <c r="H23" s="179">
        <v>0.5368421052631579</v>
      </c>
      <c r="I23" s="179">
        <v>0.64210526315789473</v>
      </c>
      <c r="J23" s="179">
        <v>0.84210526315789469</v>
      </c>
      <c r="K23" s="179">
        <v>0.9263157894736842</v>
      </c>
      <c r="L23" s="179">
        <v>0.93</v>
      </c>
      <c r="M23" s="179">
        <v>0.93684210526315792</v>
      </c>
      <c r="N23" s="179">
        <v>0.93684210526315792</v>
      </c>
      <c r="O23" s="112">
        <v>0.94342105263157894</v>
      </c>
      <c r="P23" s="112">
        <v>0.95</v>
      </c>
      <c r="Q23" s="168"/>
      <c r="R23" s="172" t="s">
        <v>27</v>
      </c>
      <c r="S23" s="175">
        <v>95</v>
      </c>
      <c r="T23" s="103">
        <f t="shared" si="1"/>
        <v>0.37894736842105264</v>
      </c>
      <c r="U23" s="103">
        <f t="shared" si="3"/>
        <v>4.2105263157894701E-2</v>
      </c>
      <c r="V23" s="103">
        <f t="shared" si="3"/>
        <v>8.4210526315789513E-2</v>
      </c>
      <c r="W23" s="103">
        <f t="shared" si="3"/>
        <v>2.1052631578947323E-2</v>
      </c>
      <c r="X23" s="103">
        <f t="shared" si="3"/>
        <v>1.0526315789473717E-2</v>
      </c>
      <c r="Y23" s="103">
        <f t="shared" si="3"/>
        <v>0.10526315789473684</v>
      </c>
      <c r="Z23" s="103">
        <f t="shared" si="3"/>
        <v>0.19999999999999996</v>
      </c>
      <c r="AA23" s="103">
        <f t="shared" si="3"/>
        <v>8.4210526315789513E-2</v>
      </c>
      <c r="AB23" s="103">
        <f t="shared" si="3"/>
        <v>3.6842105263158453E-3</v>
      </c>
      <c r="AC23" s="103">
        <f t="shared" si="3"/>
        <v>6.8421052631578716E-3</v>
      </c>
      <c r="AD23" s="103">
        <f t="shared" si="3"/>
        <v>0</v>
      </c>
      <c r="AE23" s="103">
        <f t="shared" si="3"/>
        <v>6.5789473684210176E-3</v>
      </c>
      <c r="AF23" s="84">
        <f t="shared" si="3"/>
        <v>6.5789473684210176E-3</v>
      </c>
      <c r="AG23" s="168"/>
      <c r="AH23" s="172" t="s">
        <v>27</v>
      </c>
      <c r="AI23" s="175">
        <v>95</v>
      </c>
      <c r="AJ23" s="179">
        <v>0.37894736842105264</v>
      </c>
      <c r="AK23" s="179">
        <v>0.11111111111111101</v>
      </c>
      <c r="AL23" s="179">
        <v>0.20000000000000009</v>
      </c>
      <c r="AM23" s="179">
        <v>4.1666666666666574E-2</v>
      </c>
      <c r="AN23" s="179">
        <v>2.0000000000000063E-2</v>
      </c>
      <c r="AO23" s="179">
        <v>0.19607843137254902</v>
      </c>
      <c r="AP23" s="179">
        <v>0.31147540983606553</v>
      </c>
      <c r="AQ23" s="179">
        <v>0.10000000000000005</v>
      </c>
      <c r="AR23" s="179">
        <v>3.9772727272727876E-3</v>
      </c>
      <c r="AS23" s="179">
        <v>7.3571024335030875E-3</v>
      </c>
      <c r="AT23" s="179">
        <v>0</v>
      </c>
      <c r="AU23" s="179">
        <f t="shared" si="2"/>
        <v>7.0224719101123221E-3</v>
      </c>
      <c r="AV23" s="179">
        <f t="shared" si="2"/>
        <v>6.9735006973500324E-3</v>
      </c>
    </row>
    <row r="24" spans="2:48" ht="15.75">
      <c r="B24" s="172" t="s">
        <v>28</v>
      </c>
      <c r="C24" s="175">
        <v>126</v>
      </c>
      <c r="D24" s="179">
        <v>0.42063492063492064</v>
      </c>
      <c r="E24" s="179">
        <v>0.43650793650793651</v>
      </c>
      <c r="F24" s="179">
        <v>0.46825396825396826</v>
      </c>
      <c r="G24" s="179">
        <v>0.47619047619047616</v>
      </c>
      <c r="H24" s="179">
        <v>0.48412698412698413</v>
      </c>
      <c r="I24" s="179">
        <v>0.6428571428571429</v>
      </c>
      <c r="J24" s="179">
        <v>0.77777777777777779</v>
      </c>
      <c r="K24" s="179">
        <v>0.82539682539682535</v>
      </c>
      <c r="L24" s="179">
        <v>0.83</v>
      </c>
      <c r="M24" s="179">
        <v>0.83</v>
      </c>
      <c r="N24" s="179">
        <v>0.83333333333333337</v>
      </c>
      <c r="O24" s="112">
        <v>0.83166666666666667</v>
      </c>
      <c r="P24" s="112">
        <v>0.83</v>
      </c>
      <c r="Q24" s="168"/>
      <c r="R24" s="172" t="s">
        <v>28</v>
      </c>
      <c r="S24" s="175">
        <v>126</v>
      </c>
      <c r="T24" s="103">
        <f t="shared" si="1"/>
        <v>0.42063492063492064</v>
      </c>
      <c r="U24" s="103">
        <f t="shared" si="3"/>
        <v>1.5873015873015872E-2</v>
      </c>
      <c r="V24" s="103">
        <f t="shared" si="3"/>
        <v>3.1746031746031744E-2</v>
      </c>
      <c r="W24" s="103">
        <f t="shared" si="3"/>
        <v>7.9365079365079083E-3</v>
      </c>
      <c r="X24" s="103">
        <f t="shared" si="3"/>
        <v>7.9365079365079638E-3</v>
      </c>
      <c r="Y24" s="103">
        <f t="shared" si="3"/>
        <v>0.15873015873015878</v>
      </c>
      <c r="Z24" s="103">
        <f t="shared" si="3"/>
        <v>0.13492063492063489</v>
      </c>
      <c r="AA24" s="103">
        <f t="shared" si="3"/>
        <v>4.7619047619047561E-2</v>
      </c>
      <c r="AB24" s="103">
        <f t="shared" si="3"/>
        <v>4.603174603174609E-3</v>
      </c>
      <c r="AC24" s="103">
        <f t="shared" si="3"/>
        <v>0</v>
      </c>
      <c r="AD24" s="103">
        <f t="shared" si="3"/>
        <v>3.3333333333334103E-3</v>
      </c>
      <c r="AE24" s="103">
        <f t="shared" si="3"/>
        <v>-1.6666666666667052E-3</v>
      </c>
      <c r="AF24" s="84">
        <f t="shared" si="3"/>
        <v>-1.6666666666667052E-3</v>
      </c>
      <c r="AG24" s="168"/>
      <c r="AH24" s="172" t="s">
        <v>28</v>
      </c>
      <c r="AI24" s="175">
        <v>126</v>
      </c>
      <c r="AJ24" s="179">
        <v>0.42063492063492064</v>
      </c>
      <c r="AK24" s="179">
        <v>3.7735849056603772E-2</v>
      </c>
      <c r="AL24" s="179">
        <v>7.2727272727272724E-2</v>
      </c>
      <c r="AM24" s="179">
        <v>1.6949152542372822E-2</v>
      </c>
      <c r="AN24" s="179">
        <v>1.6666666666666725E-2</v>
      </c>
      <c r="AO24" s="179">
        <v>0.32786885245901648</v>
      </c>
      <c r="AP24" s="179">
        <v>0.20987654320987648</v>
      </c>
      <c r="AQ24" s="179">
        <v>6.122448979591829E-2</v>
      </c>
      <c r="AR24" s="179">
        <v>5.5769230769230843E-3</v>
      </c>
      <c r="AS24" s="179">
        <v>-1.510805125262954E-2</v>
      </c>
      <c r="AT24" s="179">
        <v>1.9417475728155408E-2</v>
      </c>
      <c r="AU24" s="179">
        <f t="shared" si="2"/>
        <v>-2.000000000000046E-3</v>
      </c>
      <c r="AV24" s="179">
        <f t="shared" si="2"/>
        <v>-2.0040080160321104E-3</v>
      </c>
    </row>
    <row r="25" spans="2:48" ht="15.75">
      <c r="B25" s="172" t="s">
        <v>29</v>
      </c>
      <c r="C25" s="175">
        <v>36</v>
      </c>
      <c r="D25" s="179">
        <v>0.58333333333333337</v>
      </c>
      <c r="E25" s="179">
        <v>0.63888888888888884</v>
      </c>
      <c r="F25" s="179">
        <v>0.69444444444444442</v>
      </c>
      <c r="G25" s="179">
        <v>0.72222222222222221</v>
      </c>
      <c r="H25" s="179">
        <v>0.75</v>
      </c>
      <c r="I25" s="179">
        <v>0.83333333333333337</v>
      </c>
      <c r="J25" s="179">
        <v>0.94444444444444442</v>
      </c>
      <c r="K25" s="179">
        <v>1</v>
      </c>
      <c r="L25" s="179">
        <v>1</v>
      </c>
      <c r="M25" s="179">
        <v>1</v>
      </c>
      <c r="N25" s="179">
        <v>1</v>
      </c>
      <c r="O25" s="112">
        <v>1</v>
      </c>
      <c r="P25" s="112">
        <v>1</v>
      </c>
      <c r="Q25" s="168"/>
      <c r="R25" s="172" t="s">
        <v>29</v>
      </c>
      <c r="S25" s="175">
        <v>36</v>
      </c>
      <c r="T25" s="103">
        <f t="shared" si="1"/>
        <v>0.58333333333333337</v>
      </c>
      <c r="U25" s="103">
        <f t="shared" si="3"/>
        <v>5.5555555555555469E-2</v>
      </c>
      <c r="V25" s="103">
        <f t="shared" si="3"/>
        <v>5.555555555555558E-2</v>
      </c>
      <c r="W25" s="103">
        <f t="shared" si="3"/>
        <v>2.777777777777779E-2</v>
      </c>
      <c r="X25" s="103">
        <f t="shared" si="3"/>
        <v>2.777777777777779E-2</v>
      </c>
      <c r="Y25" s="103">
        <f t="shared" si="3"/>
        <v>8.333333333333337E-2</v>
      </c>
      <c r="Z25" s="103">
        <f t="shared" si="3"/>
        <v>0.11111111111111105</v>
      </c>
      <c r="AA25" s="103">
        <f t="shared" si="3"/>
        <v>5.555555555555558E-2</v>
      </c>
      <c r="AB25" s="103">
        <f t="shared" si="3"/>
        <v>0</v>
      </c>
      <c r="AC25" s="103">
        <f t="shared" si="3"/>
        <v>0</v>
      </c>
      <c r="AD25" s="103">
        <f t="shared" si="3"/>
        <v>0</v>
      </c>
      <c r="AE25" s="103">
        <f t="shared" si="3"/>
        <v>0</v>
      </c>
      <c r="AF25" s="84">
        <f t="shared" si="3"/>
        <v>0</v>
      </c>
      <c r="AG25" s="168"/>
      <c r="AH25" s="172" t="s">
        <v>29</v>
      </c>
      <c r="AI25" s="175">
        <v>36</v>
      </c>
      <c r="AJ25" s="179">
        <v>0.58333333333333337</v>
      </c>
      <c r="AK25" s="179">
        <v>9.523809523809508E-2</v>
      </c>
      <c r="AL25" s="179">
        <v>8.6956521739130474E-2</v>
      </c>
      <c r="AM25" s="179">
        <v>4.0000000000000022E-2</v>
      </c>
      <c r="AN25" s="179">
        <v>3.8461538461538478E-2</v>
      </c>
      <c r="AO25" s="179">
        <v>0.11111111111111116</v>
      </c>
      <c r="AP25" s="179">
        <v>0.13333333333333325</v>
      </c>
      <c r="AQ25" s="179">
        <v>5.8823529411764733E-2</v>
      </c>
      <c r="AR25" s="179">
        <v>0</v>
      </c>
      <c r="AS25" s="179">
        <v>0</v>
      </c>
      <c r="AT25" s="179">
        <v>0</v>
      </c>
      <c r="AU25" s="179">
        <f t="shared" si="2"/>
        <v>0</v>
      </c>
      <c r="AV25" s="179">
        <f t="shared" si="2"/>
        <v>0</v>
      </c>
    </row>
    <row r="26" spans="2:48" ht="15.75">
      <c r="B26" s="172" t="s">
        <v>30</v>
      </c>
      <c r="C26" s="175">
        <v>46</v>
      </c>
      <c r="D26" s="179">
        <v>0.2608695652173913</v>
      </c>
      <c r="E26" s="179">
        <v>0.28260869565217389</v>
      </c>
      <c r="F26" s="179">
        <v>0.30434782608695654</v>
      </c>
      <c r="G26" s="179">
        <v>0.30434782608695654</v>
      </c>
      <c r="H26" s="179">
        <v>0.39130434782608697</v>
      </c>
      <c r="I26" s="179">
        <v>0.45652173913043476</v>
      </c>
      <c r="J26" s="179">
        <v>0.60869565217391308</v>
      </c>
      <c r="K26" s="179">
        <v>0.63043478260869568</v>
      </c>
      <c r="L26" s="179">
        <v>0.89</v>
      </c>
      <c r="M26" s="179">
        <v>0.89130434782608692</v>
      </c>
      <c r="N26" s="179">
        <v>0.89130434782608692</v>
      </c>
      <c r="O26" s="112">
        <v>0.90065217391304353</v>
      </c>
      <c r="P26" s="112">
        <v>0.91</v>
      </c>
      <c r="Q26" s="168"/>
      <c r="R26" s="172" t="s">
        <v>30</v>
      </c>
      <c r="S26" s="175">
        <v>46</v>
      </c>
      <c r="T26" s="103">
        <f t="shared" si="1"/>
        <v>0.2608695652173913</v>
      </c>
      <c r="U26" s="103">
        <f t="shared" si="3"/>
        <v>2.1739130434782594E-2</v>
      </c>
      <c r="V26" s="103">
        <f t="shared" si="3"/>
        <v>2.173913043478265E-2</v>
      </c>
      <c r="W26" s="103">
        <f t="shared" si="3"/>
        <v>0</v>
      </c>
      <c r="X26" s="103">
        <f t="shared" si="3"/>
        <v>8.6956521739130432E-2</v>
      </c>
      <c r="Y26" s="103">
        <f t="shared" si="3"/>
        <v>6.5217391304347783E-2</v>
      </c>
      <c r="Z26" s="103">
        <f t="shared" si="3"/>
        <v>0.15217391304347833</v>
      </c>
      <c r="AA26" s="103">
        <f t="shared" si="3"/>
        <v>2.1739130434782594E-2</v>
      </c>
      <c r="AB26" s="103">
        <f t="shared" si="3"/>
        <v>0.25956521739130434</v>
      </c>
      <c r="AC26" s="103">
        <f t="shared" si="3"/>
        <v>1.3043478260869046E-3</v>
      </c>
      <c r="AD26" s="103">
        <f t="shared" si="3"/>
        <v>0</v>
      </c>
      <c r="AE26" s="103">
        <f t="shared" si="3"/>
        <v>9.3478260869566121E-3</v>
      </c>
      <c r="AF26" s="84">
        <f t="shared" si="3"/>
        <v>9.3478260869565011E-3</v>
      </c>
      <c r="AG26" s="168"/>
      <c r="AH26" s="172" t="s">
        <v>30</v>
      </c>
      <c r="AI26" s="175">
        <v>46</v>
      </c>
      <c r="AJ26" s="179">
        <v>0.2608695652173913</v>
      </c>
      <c r="AK26" s="179">
        <v>8.3333333333333287E-2</v>
      </c>
      <c r="AL26" s="179">
        <v>7.692307692307708E-2</v>
      </c>
      <c r="AM26" s="179">
        <v>0</v>
      </c>
      <c r="AN26" s="179">
        <v>0.2857142857142857</v>
      </c>
      <c r="AO26" s="179">
        <v>0.16666666666666655</v>
      </c>
      <c r="AP26" s="179">
        <v>0.33333333333333348</v>
      </c>
      <c r="AQ26" s="179">
        <v>3.5714285714285691E-2</v>
      </c>
      <c r="AR26" s="179">
        <v>0.41172413793103446</v>
      </c>
      <c r="AS26" s="179">
        <v>1.4655593551538254E-3</v>
      </c>
      <c r="AT26" s="179">
        <v>0</v>
      </c>
      <c r="AU26" s="179">
        <f t="shared" si="2"/>
        <v>1.0487804878048882E-2</v>
      </c>
      <c r="AV26" s="179">
        <f t="shared" si="2"/>
        <v>1.0378952449915496E-2</v>
      </c>
    </row>
    <row r="27" spans="2:48" ht="15.75">
      <c r="B27" s="172" t="s">
        <v>31</v>
      </c>
      <c r="C27" s="175">
        <v>67</v>
      </c>
      <c r="D27" s="179">
        <v>0.26865671641791045</v>
      </c>
      <c r="E27" s="179">
        <v>0.41791044776119401</v>
      </c>
      <c r="F27" s="179">
        <v>0.41791044776119401</v>
      </c>
      <c r="G27" s="179">
        <v>0.44776119402985076</v>
      </c>
      <c r="H27" s="179">
        <v>0.47761194029850745</v>
      </c>
      <c r="I27" s="179">
        <v>0.61194029850746268</v>
      </c>
      <c r="J27" s="179">
        <v>0.70149253731343286</v>
      </c>
      <c r="K27" s="179">
        <v>0.86567164179104472</v>
      </c>
      <c r="L27" s="179">
        <v>0.87</v>
      </c>
      <c r="M27" s="179">
        <v>0.86567164179104472</v>
      </c>
      <c r="N27" s="179">
        <v>0.86567164179104472</v>
      </c>
      <c r="O27" s="112">
        <v>0.86783582089552236</v>
      </c>
      <c r="P27" s="112">
        <v>0.87</v>
      </c>
      <c r="Q27" s="168"/>
      <c r="R27" s="172" t="s">
        <v>31</v>
      </c>
      <c r="S27" s="175">
        <v>67</v>
      </c>
      <c r="T27" s="103">
        <f t="shared" si="1"/>
        <v>0.26865671641791045</v>
      </c>
      <c r="U27" s="103">
        <f t="shared" si="3"/>
        <v>0.14925373134328357</v>
      </c>
      <c r="V27" s="103">
        <f t="shared" si="3"/>
        <v>0</v>
      </c>
      <c r="W27" s="103">
        <f t="shared" si="3"/>
        <v>2.9850746268656747E-2</v>
      </c>
      <c r="X27" s="103">
        <f t="shared" si="3"/>
        <v>2.9850746268656692E-2</v>
      </c>
      <c r="Y27" s="103">
        <f t="shared" si="3"/>
        <v>0.13432835820895522</v>
      </c>
      <c r="Z27" s="103">
        <f t="shared" si="3"/>
        <v>8.9552238805970186E-2</v>
      </c>
      <c r="AA27" s="103">
        <f t="shared" si="3"/>
        <v>0.16417910447761186</v>
      </c>
      <c r="AB27" s="103">
        <f t="shared" si="3"/>
        <v>4.3283582089552741E-3</v>
      </c>
      <c r="AC27" s="103">
        <f t="shared" si="3"/>
        <v>-4.3283582089552741E-3</v>
      </c>
      <c r="AD27" s="103">
        <f t="shared" si="3"/>
        <v>0</v>
      </c>
      <c r="AE27" s="103">
        <f t="shared" si="3"/>
        <v>2.1641791044776371E-3</v>
      </c>
      <c r="AF27" s="84">
        <f t="shared" si="3"/>
        <v>2.1641791044776371E-3</v>
      </c>
      <c r="AG27" s="168"/>
      <c r="AH27" s="172" t="s">
        <v>31</v>
      </c>
      <c r="AI27" s="175">
        <v>67</v>
      </c>
      <c r="AJ27" s="179">
        <v>0.26865671641791045</v>
      </c>
      <c r="AK27" s="179">
        <v>0.55555555555555547</v>
      </c>
      <c r="AL27" s="179">
        <v>0</v>
      </c>
      <c r="AM27" s="179">
        <v>7.1428571428571508E-2</v>
      </c>
      <c r="AN27" s="179">
        <v>6.666666666666661E-2</v>
      </c>
      <c r="AO27" s="179">
        <v>0.28125</v>
      </c>
      <c r="AP27" s="179">
        <v>0.14634146341463422</v>
      </c>
      <c r="AQ27" s="179">
        <v>0.23404255319148923</v>
      </c>
      <c r="AR27" s="179">
        <v>5.0000000000000582E-3</v>
      </c>
      <c r="AS27" s="179">
        <v>-4.9751243781095108E-3</v>
      </c>
      <c r="AT27" s="179">
        <v>0</v>
      </c>
      <c r="AU27" s="179">
        <f t="shared" si="2"/>
        <v>2.5000000000000291E-3</v>
      </c>
      <c r="AV27" s="179">
        <f t="shared" si="2"/>
        <v>2.4937655860349417E-3</v>
      </c>
    </row>
    <row r="28" spans="2:48" ht="15.75">
      <c r="B28" s="172" t="s">
        <v>32</v>
      </c>
      <c r="C28" s="175">
        <v>136</v>
      </c>
      <c r="D28" s="179">
        <v>0.28676470588235292</v>
      </c>
      <c r="E28" s="179">
        <v>0.29411764705882354</v>
      </c>
      <c r="F28" s="179">
        <v>0.33823529411764708</v>
      </c>
      <c r="G28" s="179">
        <v>0.35294117647058826</v>
      </c>
      <c r="H28" s="179">
        <v>0.375</v>
      </c>
      <c r="I28" s="179">
        <v>0.41176470588235292</v>
      </c>
      <c r="J28" s="179">
        <v>0.5</v>
      </c>
      <c r="K28" s="179">
        <v>0.72058823529411764</v>
      </c>
      <c r="L28" s="179">
        <v>0.74</v>
      </c>
      <c r="M28" s="179">
        <v>0.74264705882352944</v>
      </c>
      <c r="N28" s="179">
        <v>0.75735294117647056</v>
      </c>
      <c r="O28" s="112">
        <v>0.75867647058823529</v>
      </c>
      <c r="P28" s="112">
        <v>0.76</v>
      </c>
      <c r="Q28" s="168"/>
      <c r="R28" s="172" t="s">
        <v>32</v>
      </c>
      <c r="S28" s="175">
        <v>136</v>
      </c>
      <c r="T28" s="103">
        <f t="shared" si="1"/>
        <v>0.28676470588235292</v>
      </c>
      <c r="U28" s="103">
        <f t="shared" si="3"/>
        <v>7.3529411764706176E-3</v>
      </c>
      <c r="V28" s="103">
        <f t="shared" si="3"/>
        <v>4.4117647058823539E-2</v>
      </c>
      <c r="W28" s="103">
        <f t="shared" si="3"/>
        <v>1.470588235294118E-2</v>
      </c>
      <c r="X28" s="103">
        <f t="shared" si="3"/>
        <v>2.2058823529411742E-2</v>
      </c>
      <c r="Y28" s="103">
        <f t="shared" si="3"/>
        <v>3.6764705882352922E-2</v>
      </c>
      <c r="Z28" s="103">
        <f t="shared" si="3"/>
        <v>8.8235294117647078E-2</v>
      </c>
      <c r="AA28" s="103">
        <f t="shared" si="3"/>
        <v>0.22058823529411764</v>
      </c>
      <c r="AB28" s="103">
        <f t="shared" si="3"/>
        <v>1.9411764705882351E-2</v>
      </c>
      <c r="AC28" s="103">
        <f t="shared" si="3"/>
        <v>2.6470588235294468E-3</v>
      </c>
      <c r="AD28" s="103">
        <f t="shared" si="3"/>
        <v>1.4705882352941124E-2</v>
      </c>
      <c r="AE28" s="103">
        <f t="shared" si="3"/>
        <v>1.3235294117647234E-3</v>
      </c>
      <c r="AF28" s="84">
        <f t="shared" si="3"/>
        <v>1.3235294117647234E-3</v>
      </c>
      <c r="AG28" s="168"/>
      <c r="AH28" s="172" t="s">
        <v>32</v>
      </c>
      <c r="AI28" s="175">
        <v>136</v>
      </c>
      <c r="AJ28" s="179">
        <v>0.28676470588235292</v>
      </c>
      <c r="AK28" s="179">
        <v>2.5641025641025744E-2</v>
      </c>
      <c r="AL28" s="179">
        <v>0.15000000000000002</v>
      </c>
      <c r="AM28" s="179">
        <v>4.3478260869565223E-2</v>
      </c>
      <c r="AN28" s="179">
        <v>6.2499999999999931E-2</v>
      </c>
      <c r="AO28" s="179">
        <v>9.8039215686274453E-2</v>
      </c>
      <c r="AP28" s="179">
        <v>0.21428571428571436</v>
      </c>
      <c r="AQ28" s="179">
        <v>0.44117647058823528</v>
      </c>
      <c r="AR28" s="179">
        <v>2.6938775510204079E-2</v>
      </c>
      <c r="AS28" s="179">
        <v>3.5771065182830363E-3</v>
      </c>
      <c r="AT28" s="179">
        <v>1.9801980198019729E-2</v>
      </c>
      <c r="AU28" s="179">
        <f t="shared" si="2"/>
        <v>1.7475728155340038E-3</v>
      </c>
      <c r="AV28" s="179">
        <f t="shared" si="2"/>
        <v>1.7445241325838572E-3</v>
      </c>
    </row>
    <row r="29" spans="2:48" ht="15.75">
      <c r="B29" s="172" t="s">
        <v>33</v>
      </c>
      <c r="C29" s="175">
        <v>131</v>
      </c>
      <c r="D29" s="179">
        <v>0.18320610687022901</v>
      </c>
      <c r="E29" s="179">
        <v>0.19083969465648856</v>
      </c>
      <c r="F29" s="179">
        <v>0.23664122137404581</v>
      </c>
      <c r="G29" s="179">
        <v>0.24427480916030533</v>
      </c>
      <c r="H29" s="179">
        <v>0.27480916030534353</v>
      </c>
      <c r="I29" s="179">
        <v>0.36641221374045801</v>
      </c>
      <c r="J29" s="179">
        <v>0.46564885496183206</v>
      </c>
      <c r="K29" s="179">
        <v>0.5572519083969466</v>
      </c>
      <c r="L29" s="179">
        <v>0.56999999999999995</v>
      </c>
      <c r="M29" s="179">
        <v>0.61068702290076338</v>
      </c>
      <c r="N29" s="179">
        <v>0.64122137404580148</v>
      </c>
      <c r="O29" s="112">
        <v>0.65561068702290082</v>
      </c>
      <c r="P29" s="112">
        <v>0.67</v>
      </c>
      <c r="Q29" s="168"/>
      <c r="R29" s="172" t="s">
        <v>33</v>
      </c>
      <c r="S29" s="175">
        <v>131</v>
      </c>
      <c r="T29" s="103">
        <f t="shared" si="1"/>
        <v>0.18320610687022901</v>
      </c>
      <c r="U29" s="103">
        <f t="shared" si="3"/>
        <v>7.6335877862595547E-3</v>
      </c>
      <c r="V29" s="103">
        <f t="shared" si="3"/>
        <v>4.5801526717557245E-2</v>
      </c>
      <c r="W29" s="103">
        <f t="shared" si="3"/>
        <v>7.6335877862595269E-3</v>
      </c>
      <c r="X29" s="103">
        <f t="shared" si="3"/>
        <v>3.0534351145038191E-2</v>
      </c>
      <c r="Y29" s="103">
        <f t="shared" si="3"/>
        <v>9.160305343511449E-2</v>
      </c>
      <c r="Z29" s="103">
        <f t="shared" si="3"/>
        <v>9.9236641221374045E-2</v>
      </c>
      <c r="AA29" s="103">
        <f t="shared" si="3"/>
        <v>9.1603053435114545E-2</v>
      </c>
      <c r="AB29" s="103">
        <f t="shared" si="3"/>
        <v>1.2748091603053346E-2</v>
      </c>
      <c r="AC29" s="103">
        <f t="shared" si="3"/>
        <v>4.0687022900763425E-2</v>
      </c>
      <c r="AD29" s="103">
        <f t="shared" si="3"/>
        <v>3.0534351145038108E-2</v>
      </c>
      <c r="AE29" s="103">
        <f t="shared" si="3"/>
        <v>1.4389312977099333E-2</v>
      </c>
      <c r="AF29" s="84">
        <f t="shared" si="3"/>
        <v>1.4389312977099222E-2</v>
      </c>
      <c r="AG29" s="168"/>
      <c r="AH29" s="172" t="s">
        <v>33</v>
      </c>
      <c r="AI29" s="175">
        <v>131</v>
      </c>
      <c r="AJ29" s="179">
        <v>0.18320610687022901</v>
      </c>
      <c r="AK29" s="179">
        <v>4.1666666666666734E-2</v>
      </c>
      <c r="AL29" s="179">
        <v>0.23999999999999994</v>
      </c>
      <c r="AM29" s="179">
        <v>3.2258064516128969E-2</v>
      </c>
      <c r="AN29" s="179">
        <v>0.12500000000000011</v>
      </c>
      <c r="AO29" s="179">
        <v>0.33333333333333326</v>
      </c>
      <c r="AP29" s="179">
        <v>0.27083333333333331</v>
      </c>
      <c r="AQ29" s="179">
        <v>0.19672131147540992</v>
      </c>
      <c r="AR29" s="179">
        <v>2.2876712328766962E-2</v>
      </c>
      <c r="AS29" s="179">
        <v>7.1380741931163907E-2</v>
      </c>
      <c r="AT29" s="179">
        <v>4.9999999999999899E-2</v>
      </c>
      <c r="AU29" s="179">
        <f t="shared" si="2"/>
        <v>2.2440476190476344E-2</v>
      </c>
      <c r="AV29" s="179">
        <f t="shared" si="2"/>
        <v>2.1947953658962543E-2</v>
      </c>
    </row>
    <row r="30" spans="2:48" ht="15.75">
      <c r="B30" s="172" t="s">
        <v>34</v>
      </c>
      <c r="C30" s="175">
        <v>96</v>
      </c>
      <c r="D30" s="179">
        <v>0.25</v>
      </c>
      <c r="E30" s="179">
        <v>0.25</v>
      </c>
      <c r="F30" s="179">
        <v>0.27083333333333331</v>
      </c>
      <c r="G30" s="179">
        <v>0.27083333333333331</v>
      </c>
      <c r="H30" s="179">
        <v>0.42708333333333331</v>
      </c>
      <c r="I30" s="179">
        <v>0.54166666666666663</v>
      </c>
      <c r="J30" s="179">
        <v>0.66666666666666663</v>
      </c>
      <c r="K30" s="179">
        <v>0.76041666666666663</v>
      </c>
      <c r="L30" s="179">
        <v>0.77</v>
      </c>
      <c r="M30" s="179">
        <v>0.80208333333333337</v>
      </c>
      <c r="N30" s="179">
        <v>0.83333333333333337</v>
      </c>
      <c r="O30" s="112">
        <v>0.83166666666666667</v>
      </c>
      <c r="P30" s="112">
        <v>0.83</v>
      </c>
      <c r="Q30" s="168"/>
      <c r="R30" s="172" t="s">
        <v>34</v>
      </c>
      <c r="S30" s="175">
        <v>96</v>
      </c>
      <c r="T30" s="103">
        <f t="shared" si="1"/>
        <v>0.25</v>
      </c>
      <c r="U30" s="103">
        <f t="shared" si="3"/>
        <v>0</v>
      </c>
      <c r="V30" s="103">
        <f t="shared" si="3"/>
        <v>2.0833333333333315E-2</v>
      </c>
      <c r="W30" s="103">
        <f t="shared" si="3"/>
        <v>0</v>
      </c>
      <c r="X30" s="103">
        <f t="shared" si="3"/>
        <v>0.15625</v>
      </c>
      <c r="Y30" s="103">
        <f t="shared" si="3"/>
        <v>0.11458333333333331</v>
      </c>
      <c r="Z30" s="103">
        <f t="shared" si="3"/>
        <v>0.125</v>
      </c>
      <c r="AA30" s="103">
        <f t="shared" si="3"/>
        <v>9.375E-2</v>
      </c>
      <c r="AB30" s="103">
        <f t="shared" si="3"/>
        <v>9.5833333333333881E-3</v>
      </c>
      <c r="AC30" s="103">
        <f t="shared" si="3"/>
        <v>3.2083333333333353E-2</v>
      </c>
      <c r="AD30" s="103">
        <f t="shared" si="3"/>
        <v>3.125E-2</v>
      </c>
      <c r="AE30" s="103">
        <f t="shared" si="3"/>
        <v>-1.6666666666667052E-3</v>
      </c>
      <c r="AF30" s="84">
        <f t="shared" si="3"/>
        <v>-1.6666666666667052E-3</v>
      </c>
      <c r="AG30" s="168"/>
      <c r="AH30" s="172" t="s">
        <v>34</v>
      </c>
      <c r="AI30" s="175">
        <v>96</v>
      </c>
      <c r="AJ30" s="179">
        <v>0.25</v>
      </c>
      <c r="AK30" s="179">
        <v>0</v>
      </c>
      <c r="AL30" s="179">
        <v>8.3333333333333259E-2</v>
      </c>
      <c r="AM30" s="179">
        <v>0</v>
      </c>
      <c r="AN30" s="179">
        <v>0.57692307692307698</v>
      </c>
      <c r="AO30" s="179">
        <v>0.26829268292682923</v>
      </c>
      <c r="AP30" s="179">
        <v>0.23076923076923078</v>
      </c>
      <c r="AQ30" s="179">
        <v>0.140625</v>
      </c>
      <c r="AR30" s="179">
        <v>1.2602739726027471E-2</v>
      </c>
      <c r="AS30" s="179">
        <v>4.1666666666666692E-2</v>
      </c>
      <c r="AT30" s="179">
        <v>3.896103896103896E-2</v>
      </c>
      <c r="AU30" s="179">
        <f t="shared" si="2"/>
        <v>-2.000000000000046E-3</v>
      </c>
      <c r="AV30" s="179">
        <f t="shared" si="2"/>
        <v>-2.0040080160321104E-3</v>
      </c>
    </row>
    <row r="31" spans="2:48" ht="15.75">
      <c r="B31" s="172" t="s">
        <v>35</v>
      </c>
      <c r="C31" s="175">
        <v>116</v>
      </c>
      <c r="D31" s="179">
        <v>0.40517241379310343</v>
      </c>
      <c r="E31" s="179">
        <v>0.41379310344827586</v>
      </c>
      <c r="F31" s="179">
        <v>0.42241379310344829</v>
      </c>
      <c r="G31" s="179">
        <v>0.45689655172413796</v>
      </c>
      <c r="H31" s="179">
        <v>0.52586206896551724</v>
      </c>
      <c r="I31" s="179">
        <v>0.62068965517241381</v>
      </c>
      <c r="J31" s="179">
        <v>0.68103448275862066</v>
      </c>
      <c r="K31" s="179">
        <v>0.81896551724137934</v>
      </c>
      <c r="L31" s="179">
        <v>0.83</v>
      </c>
      <c r="M31" s="179">
        <v>0.87931034482758619</v>
      </c>
      <c r="N31" s="179">
        <v>0.87931034482758619</v>
      </c>
      <c r="O31" s="112">
        <v>0.8896551724137931</v>
      </c>
      <c r="P31" s="112">
        <v>0.9</v>
      </c>
      <c r="Q31" s="168"/>
      <c r="R31" s="172" t="s">
        <v>35</v>
      </c>
      <c r="S31" s="175">
        <v>116</v>
      </c>
      <c r="T31" s="103">
        <f t="shared" si="1"/>
        <v>0.40517241379310343</v>
      </c>
      <c r="U31" s="103">
        <f t="shared" si="3"/>
        <v>8.620689655172431E-3</v>
      </c>
      <c r="V31" s="103">
        <f t="shared" si="3"/>
        <v>8.620689655172431E-3</v>
      </c>
      <c r="W31" s="103">
        <f t="shared" si="3"/>
        <v>3.4482758620689669E-2</v>
      </c>
      <c r="X31" s="103">
        <f t="shared" si="3"/>
        <v>6.8965517241379282E-2</v>
      </c>
      <c r="Y31" s="103">
        <f t="shared" si="3"/>
        <v>9.4827586206896575E-2</v>
      </c>
      <c r="Z31" s="103">
        <f t="shared" si="3"/>
        <v>6.0344827586206851E-2</v>
      </c>
      <c r="AA31" s="103">
        <f t="shared" si="3"/>
        <v>0.13793103448275867</v>
      </c>
      <c r="AB31" s="103">
        <f t="shared" si="3"/>
        <v>1.1034482758620623E-2</v>
      </c>
      <c r="AC31" s="103">
        <f t="shared" si="3"/>
        <v>4.9310344827586228E-2</v>
      </c>
      <c r="AD31" s="103">
        <f t="shared" si="3"/>
        <v>0</v>
      </c>
      <c r="AE31" s="103">
        <f t="shared" si="3"/>
        <v>1.0344827586206917E-2</v>
      </c>
      <c r="AF31" s="84">
        <f t="shared" si="3"/>
        <v>1.0344827586206917E-2</v>
      </c>
      <c r="AG31" s="168"/>
      <c r="AH31" s="172" t="s">
        <v>35</v>
      </c>
      <c r="AI31" s="175">
        <v>116</v>
      </c>
      <c r="AJ31" s="179">
        <v>0.40517241379310343</v>
      </c>
      <c r="AK31" s="179">
        <v>2.1276595744680896E-2</v>
      </c>
      <c r="AL31" s="179">
        <v>2.0833333333333374E-2</v>
      </c>
      <c r="AM31" s="179">
        <v>8.1632653061224525E-2</v>
      </c>
      <c r="AN31" s="179">
        <v>0.15094339622641503</v>
      </c>
      <c r="AO31" s="179">
        <v>0.18032786885245905</v>
      </c>
      <c r="AP31" s="179">
        <v>9.722222222222214E-2</v>
      </c>
      <c r="AQ31" s="179">
        <v>0.20253164556962033</v>
      </c>
      <c r="AR31" s="179">
        <v>1.3473684210526233E-2</v>
      </c>
      <c r="AS31" s="179">
        <v>5.9410054009140033E-2</v>
      </c>
      <c r="AT31" s="179">
        <v>0</v>
      </c>
      <c r="AU31" s="179">
        <f t="shared" si="2"/>
        <v>1.1764705882352965E-2</v>
      </c>
      <c r="AV31" s="179">
        <f t="shared" si="2"/>
        <v>1.1627906976744208E-2</v>
      </c>
    </row>
    <row r="32" spans="2:48" ht="15.75">
      <c r="B32" s="172" t="s">
        <v>36</v>
      </c>
      <c r="C32" s="175">
        <v>61</v>
      </c>
      <c r="D32" s="179">
        <v>0.27868852459016391</v>
      </c>
      <c r="E32" s="179">
        <v>0.27868852459016391</v>
      </c>
      <c r="F32" s="179">
        <v>0.27868852459016391</v>
      </c>
      <c r="G32" s="179">
        <v>0.32786885245901637</v>
      </c>
      <c r="H32" s="179">
        <v>0.36065573770491804</v>
      </c>
      <c r="I32" s="179">
        <v>0.37704918032786883</v>
      </c>
      <c r="J32" s="179">
        <v>0.47540983606557374</v>
      </c>
      <c r="K32" s="179">
        <v>0.52459016393442626</v>
      </c>
      <c r="L32" s="179">
        <v>0.56999999999999995</v>
      </c>
      <c r="M32" s="179">
        <v>0.70491803278688525</v>
      </c>
      <c r="N32" s="179">
        <v>0.72131147540983609</v>
      </c>
      <c r="O32" s="112">
        <v>0.7306557377049181</v>
      </c>
      <c r="P32" s="112">
        <v>0.74</v>
      </c>
      <c r="Q32" s="168"/>
      <c r="R32" s="172" t="s">
        <v>36</v>
      </c>
      <c r="S32" s="175">
        <v>61</v>
      </c>
      <c r="T32" s="103">
        <f t="shared" si="1"/>
        <v>0.27868852459016391</v>
      </c>
      <c r="U32" s="103">
        <f t="shared" si="3"/>
        <v>0</v>
      </c>
      <c r="V32" s="103">
        <f t="shared" si="3"/>
        <v>0</v>
      </c>
      <c r="W32" s="103">
        <f t="shared" si="3"/>
        <v>4.9180327868852458E-2</v>
      </c>
      <c r="X32" s="103">
        <f t="shared" si="3"/>
        <v>3.2786885245901676E-2</v>
      </c>
      <c r="Y32" s="103">
        <f t="shared" si="3"/>
        <v>1.6393442622950782E-2</v>
      </c>
      <c r="Z32" s="103">
        <f t="shared" si="3"/>
        <v>9.8360655737704916E-2</v>
      </c>
      <c r="AA32" s="103">
        <f t="shared" si="3"/>
        <v>4.9180327868852514E-2</v>
      </c>
      <c r="AB32" s="103">
        <f t="shared" si="3"/>
        <v>4.5409836065573694E-2</v>
      </c>
      <c r="AC32" s="103">
        <f t="shared" si="3"/>
        <v>0.1349180327868853</v>
      </c>
      <c r="AD32" s="103">
        <f t="shared" si="3"/>
        <v>1.6393442622950838E-2</v>
      </c>
      <c r="AE32" s="103">
        <f t="shared" si="3"/>
        <v>9.3442622950820065E-3</v>
      </c>
      <c r="AF32" s="84">
        <f t="shared" si="3"/>
        <v>9.3442622950818954E-3</v>
      </c>
      <c r="AG32" s="168"/>
      <c r="AH32" s="172" t="s">
        <v>36</v>
      </c>
      <c r="AI32" s="175">
        <v>61</v>
      </c>
      <c r="AJ32" s="179">
        <v>0.27868852459016391</v>
      </c>
      <c r="AK32" s="179">
        <v>0</v>
      </c>
      <c r="AL32" s="179">
        <v>0</v>
      </c>
      <c r="AM32" s="179">
        <v>0.17647058823529413</v>
      </c>
      <c r="AN32" s="179">
        <v>0.10000000000000012</v>
      </c>
      <c r="AO32" s="179">
        <v>4.5454545454545352E-2</v>
      </c>
      <c r="AP32" s="179">
        <v>0.2608695652173913</v>
      </c>
      <c r="AQ32" s="179">
        <v>0.10344827586206909</v>
      </c>
      <c r="AR32" s="179">
        <v>8.6562499999999848E-2</v>
      </c>
      <c r="AS32" s="179">
        <v>0.23669830313488652</v>
      </c>
      <c r="AT32" s="179">
        <v>2.3255813953488396E-2</v>
      </c>
      <c r="AU32" s="179">
        <f t="shared" si="2"/>
        <v>1.2954545454545508E-2</v>
      </c>
      <c r="AV32" s="179">
        <f t="shared" si="2"/>
        <v>1.2788871438187022E-2</v>
      </c>
    </row>
    <row r="33" spans="2:48" ht="15.75">
      <c r="B33" s="172" t="s">
        <v>37</v>
      </c>
      <c r="C33" s="175">
        <v>88</v>
      </c>
      <c r="D33" s="179">
        <v>0.40909090909090912</v>
      </c>
      <c r="E33" s="179">
        <v>0.43181818181818182</v>
      </c>
      <c r="F33" s="179">
        <v>0.43181818181818182</v>
      </c>
      <c r="G33" s="179">
        <v>0.44318181818181818</v>
      </c>
      <c r="H33" s="179">
        <v>0.48863636363636365</v>
      </c>
      <c r="I33" s="179">
        <v>0.56818181818181823</v>
      </c>
      <c r="J33" s="179">
        <v>0.60227272727272729</v>
      </c>
      <c r="K33" s="179">
        <v>0.75</v>
      </c>
      <c r="L33" s="179">
        <v>0.78</v>
      </c>
      <c r="M33" s="179">
        <v>0.78</v>
      </c>
      <c r="N33" s="179">
        <v>0.78409090909090906</v>
      </c>
      <c r="O33" s="112">
        <v>0.7920454545454545</v>
      </c>
      <c r="P33" s="112">
        <v>0.8</v>
      </c>
      <c r="Q33" s="168"/>
      <c r="R33" s="172" t="s">
        <v>37</v>
      </c>
      <c r="S33" s="175">
        <v>88</v>
      </c>
      <c r="T33" s="103">
        <f t="shared" si="1"/>
        <v>0.40909090909090912</v>
      </c>
      <c r="U33" s="103">
        <f t="shared" si="3"/>
        <v>2.2727272727272707E-2</v>
      </c>
      <c r="V33" s="103">
        <f t="shared" si="3"/>
        <v>0</v>
      </c>
      <c r="W33" s="103">
        <f t="shared" si="3"/>
        <v>1.1363636363636354E-2</v>
      </c>
      <c r="X33" s="103">
        <f t="shared" si="3"/>
        <v>4.545454545454547E-2</v>
      </c>
      <c r="Y33" s="103">
        <f t="shared" si="3"/>
        <v>7.9545454545454586E-2</v>
      </c>
      <c r="Z33" s="103">
        <f t="shared" si="3"/>
        <v>3.4090909090909061E-2</v>
      </c>
      <c r="AA33" s="103">
        <f t="shared" si="3"/>
        <v>0.14772727272727271</v>
      </c>
      <c r="AB33" s="103">
        <f t="shared" si="3"/>
        <v>3.0000000000000027E-2</v>
      </c>
      <c r="AC33" s="103">
        <f t="shared" si="3"/>
        <v>0</v>
      </c>
      <c r="AD33" s="103">
        <f t="shared" si="3"/>
        <v>4.090909090909034E-3</v>
      </c>
      <c r="AE33" s="103">
        <f t="shared" si="3"/>
        <v>7.9545454545454364E-3</v>
      </c>
      <c r="AF33" s="84">
        <f t="shared" si="3"/>
        <v>7.9545454545455474E-3</v>
      </c>
      <c r="AG33" s="168"/>
      <c r="AH33" s="172" t="s">
        <v>37</v>
      </c>
      <c r="AI33" s="175">
        <v>88</v>
      </c>
      <c r="AJ33" s="179">
        <v>0.40909090909090912</v>
      </c>
      <c r="AK33" s="179">
        <v>5.5555555555555504E-2</v>
      </c>
      <c r="AL33" s="179">
        <v>0</v>
      </c>
      <c r="AM33" s="179">
        <v>2.6315789473684188E-2</v>
      </c>
      <c r="AN33" s="179">
        <v>0.1025641025641026</v>
      </c>
      <c r="AO33" s="179">
        <v>0.16279069767441867</v>
      </c>
      <c r="AP33" s="179">
        <v>5.9999999999999942E-2</v>
      </c>
      <c r="AQ33" s="179">
        <v>0.24528301886792447</v>
      </c>
      <c r="AR33" s="179">
        <v>4.0000000000000036E-2</v>
      </c>
      <c r="AS33" s="179">
        <v>-9.324009324009383E-3</v>
      </c>
      <c r="AT33" s="179">
        <v>1.4705882352941164E-2</v>
      </c>
      <c r="AU33" s="179">
        <f t="shared" si="2"/>
        <v>1.0144927536231861E-2</v>
      </c>
      <c r="AV33" s="179">
        <f t="shared" si="2"/>
        <v>1.0043041606886774E-2</v>
      </c>
    </row>
    <row r="34" spans="2:48" ht="15.75">
      <c r="B34" s="172" t="s">
        <v>38</v>
      </c>
      <c r="C34" s="175">
        <v>35</v>
      </c>
      <c r="D34" s="179">
        <v>0.17142857142857143</v>
      </c>
      <c r="E34" s="179">
        <v>0.17142857142857143</v>
      </c>
      <c r="F34" s="179">
        <v>0.22857142857142856</v>
      </c>
      <c r="G34" s="179">
        <v>0.22857142857142856</v>
      </c>
      <c r="H34" s="179">
        <v>0.22857142857142856</v>
      </c>
      <c r="I34" s="179">
        <v>0.2857142857142857</v>
      </c>
      <c r="J34" s="179">
        <v>0.48571428571428571</v>
      </c>
      <c r="K34" s="179">
        <v>0.51428571428571423</v>
      </c>
      <c r="L34" s="179">
        <v>0.54</v>
      </c>
      <c r="M34" s="179">
        <v>0.5714285714285714</v>
      </c>
      <c r="N34" s="179">
        <v>0.5714285714285714</v>
      </c>
      <c r="O34" s="112">
        <v>0.60071428571428576</v>
      </c>
      <c r="P34" s="112">
        <v>0.63</v>
      </c>
      <c r="Q34" s="168"/>
      <c r="R34" s="172" t="s">
        <v>38</v>
      </c>
      <c r="S34" s="175">
        <v>35</v>
      </c>
      <c r="T34" s="103">
        <f t="shared" si="1"/>
        <v>0.17142857142857143</v>
      </c>
      <c r="U34" s="103">
        <f t="shared" si="3"/>
        <v>0</v>
      </c>
      <c r="V34" s="103">
        <f t="shared" si="3"/>
        <v>5.7142857142857134E-2</v>
      </c>
      <c r="W34" s="103">
        <f t="shared" si="3"/>
        <v>0</v>
      </c>
      <c r="X34" s="103">
        <f t="shared" si="3"/>
        <v>0</v>
      </c>
      <c r="Y34" s="103">
        <f t="shared" si="3"/>
        <v>5.7142857142857134E-2</v>
      </c>
      <c r="Z34" s="103">
        <f t="shared" si="3"/>
        <v>0.2</v>
      </c>
      <c r="AA34" s="103">
        <f t="shared" si="3"/>
        <v>2.8571428571428525E-2</v>
      </c>
      <c r="AB34" s="103">
        <f t="shared" si="3"/>
        <v>2.5714285714285801E-2</v>
      </c>
      <c r="AC34" s="103">
        <f t="shared" si="3"/>
        <v>3.1428571428571361E-2</v>
      </c>
      <c r="AD34" s="103">
        <f t="shared" si="3"/>
        <v>0</v>
      </c>
      <c r="AE34" s="103">
        <f t="shared" si="3"/>
        <v>2.9285714285714359E-2</v>
      </c>
      <c r="AF34" s="84">
        <f t="shared" si="3"/>
        <v>2.9285714285714248E-2</v>
      </c>
      <c r="AG34" s="168"/>
      <c r="AH34" s="172" t="s">
        <v>38</v>
      </c>
      <c r="AI34" s="175">
        <v>35</v>
      </c>
      <c r="AJ34" s="179">
        <v>0.17142857142857143</v>
      </c>
      <c r="AK34" s="179">
        <v>0</v>
      </c>
      <c r="AL34" s="179">
        <v>0.33333333333333326</v>
      </c>
      <c r="AM34" s="179">
        <v>0</v>
      </c>
      <c r="AN34" s="179">
        <v>0</v>
      </c>
      <c r="AO34" s="179">
        <v>0.24999999999999997</v>
      </c>
      <c r="AP34" s="179">
        <v>0.70000000000000007</v>
      </c>
      <c r="AQ34" s="179">
        <v>5.8823529411764615E-2</v>
      </c>
      <c r="AR34" s="179">
        <v>5.0000000000000169E-2</v>
      </c>
      <c r="AS34" s="179">
        <v>5.8201058201058073E-2</v>
      </c>
      <c r="AT34" s="179">
        <v>0</v>
      </c>
      <c r="AU34" s="179">
        <f t="shared" si="2"/>
        <v>5.1250000000000129E-2</v>
      </c>
      <c r="AV34" s="179">
        <f t="shared" si="2"/>
        <v>4.8751486325802548E-2</v>
      </c>
    </row>
    <row r="35" spans="2:48" ht="15.75">
      <c r="B35" s="172" t="s">
        <v>39</v>
      </c>
      <c r="C35" s="175">
        <v>26</v>
      </c>
      <c r="D35" s="179">
        <v>7.6923076923076927E-2</v>
      </c>
      <c r="E35" s="179">
        <v>7.6923076923076927E-2</v>
      </c>
      <c r="F35" s="179">
        <v>0.11538461538461539</v>
      </c>
      <c r="G35" s="179">
        <v>0.11538461538461539</v>
      </c>
      <c r="H35" s="179">
        <v>0.23076923076923078</v>
      </c>
      <c r="I35" s="179">
        <v>0.30769230769230771</v>
      </c>
      <c r="J35" s="179">
        <v>0.46153846153846156</v>
      </c>
      <c r="K35" s="179">
        <v>0.57692307692307687</v>
      </c>
      <c r="L35" s="179">
        <v>0.62</v>
      </c>
      <c r="M35" s="179">
        <v>0.73076923076923073</v>
      </c>
      <c r="N35" s="179">
        <v>0.73076923076923073</v>
      </c>
      <c r="O35" s="112">
        <v>0.79038461538461535</v>
      </c>
      <c r="P35" s="112">
        <v>0.85</v>
      </c>
      <c r="Q35" s="168"/>
      <c r="R35" s="172" t="s">
        <v>39</v>
      </c>
      <c r="S35" s="175">
        <v>26</v>
      </c>
      <c r="T35" s="103">
        <f t="shared" si="1"/>
        <v>7.6923076923076927E-2</v>
      </c>
      <c r="U35" s="103">
        <f t="shared" si="3"/>
        <v>0</v>
      </c>
      <c r="V35" s="103">
        <f t="shared" si="3"/>
        <v>3.8461538461538464E-2</v>
      </c>
      <c r="W35" s="103">
        <f t="shared" si="3"/>
        <v>0</v>
      </c>
      <c r="X35" s="103">
        <f t="shared" si="3"/>
        <v>0.11538461538461539</v>
      </c>
      <c r="Y35" s="103">
        <f t="shared" si="3"/>
        <v>7.6923076923076927E-2</v>
      </c>
      <c r="Z35" s="103">
        <f t="shared" si="3"/>
        <v>0.15384615384615385</v>
      </c>
      <c r="AA35" s="103">
        <f t="shared" si="3"/>
        <v>0.11538461538461531</v>
      </c>
      <c r="AB35" s="103">
        <f t="shared" si="3"/>
        <v>4.3076923076923124E-2</v>
      </c>
      <c r="AC35" s="103">
        <f t="shared" si="3"/>
        <v>0.11076923076923073</v>
      </c>
      <c r="AD35" s="103">
        <f t="shared" si="3"/>
        <v>0</v>
      </c>
      <c r="AE35" s="103">
        <f t="shared" si="3"/>
        <v>5.9615384615384626E-2</v>
      </c>
      <c r="AF35" s="84">
        <f t="shared" si="3"/>
        <v>5.9615384615384626E-2</v>
      </c>
      <c r="AG35" s="168"/>
      <c r="AH35" s="172" t="s">
        <v>39</v>
      </c>
      <c r="AI35" s="175">
        <v>26</v>
      </c>
      <c r="AJ35" s="179">
        <v>7.6923076923076927E-2</v>
      </c>
      <c r="AK35" s="179">
        <v>0</v>
      </c>
      <c r="AL35" s="179">
        <v>0.5</v>
      </c>
      <c r="AM35" s="179">
        <v>0</v>
      </c>
      <c r="AN35" s="179">
        <v>1</v>
      </c>
      <c r="AO35" s="179">
        <v>0.33333333333333331</v>
      </c>
      <c r="AP35" s="179">
        <v>0.5</v>
      </c>
      <c r="AQ35" s="179">
        <v>0.24999999999999983</v>
      </c>
      <c r="AR35" s="179">
        <v>7.4666666666666756E-2</v>
      </c>
      <c r="AS35" s="179">
        <v>0.1786600496277915</v>
      </c>
      <c r="AT35" s="179">
        <v>0</v>
      </c>
      <c r="AU35" s="179">
        <f t="shared" si="2"/>
        <v>8.157894736842107E-2</v>
      </c>
      <c r="AV35" s="179">
        <f t="shared" si="2"/>
        <v>7.5425790754257926E-2</v>
      </c>
    </row>
    <row r="36" spans="2:48" ht="15.75">
      <c r="B36" s="172" t="s">
        <v>40</v>
      </c>
      <c r="C36" s="175">
        <v>66</v>
      </c>
      <c r="D36" s="179">
        <v>0.37878787878787878</v>
      </c>
      <c r="E36" s="179">
        <v>0.43939393939393939</v>
      </c>
      <c r="F36" s="179">
        <v>0.48484848484848486</v>
      </c>
      <c r="G36" s="179">
        <v>0.5</v>
      </c>
      <c r="H36" s="179">
        <v>0.62121212121212122</v>
      </c>
      <c r="I36" s="179">
        <v>0.66666666666666663</v>
      </c>
      <c r="J36" s="179">
        <v>0.78787878787878785</v>
      </c>
      <c r="K36" s="179">
        <v>0.86363636363636365</v>
      </c>
      <c r="L36" s="179">
        <v>0.86</v>
      </c>
      <c r="M36" s="179">
        <v>0.86</v>
      </c>
      <c r="N36" s="179">
        <v>0.86363636363636365</v>
      </c>
      <c r="O36" s="112">
        <v>0.87181818181818183</v>
      </c>
      <c r="P36" s="112">
        <v>0.88</v>
      </c>
      <c r="Q36" s="168"/>
      <c r="R36" s="172" t="s">
        <v>40</v>
      </c>
      <c r="S36" s="175">
        <v>66</v>
      </c>
      <c r="T36" s="103">
        <f t="shared" si="1"/>
        <v>0.37878787878787878</v>
      </c>
      <c r="U36" s="103">
        <f t="shared" si="3"/>
        <v>6.0606060606060608E-2</v>
      </c>
      <c r="V36" s="103">
        <f t="shared" si="3"/>
        <v>4.545454545454547E-2</v>
      </c>
      <c r="W36" s="103">
        <f t="shared" si="3"/>
        <v>1.5151515151515138E-2</v>
      </c>
      <c r="X36" s="103">
        <f t="shared" si="3"/>
        <v>0.12121212121212122</v>
      </c>
      <c r="Y36" s="103">
        <f t="shared" si="3"/>
        <v>4.5454545454545414E-2</v>
      </c>
      <c r="Z36" s="103">
        <f t="shared" si="3"/>
        <v>0.12121212121212122</v>
      </c>
      <c r="AA36" s="103">
        <f t="shared" si="3"/>
        <v>7.5757575757575801E-2</v>
      </c>
      <c r="AB36" s="103">
        <f t="shared" si="3"/>
        <v>-3.6363636363636598E-3</v>
      </c>
      <c r="AC36" s="103">
        <f t="shared" si="3"/>
        <v>0</v>
      </c>
      <c r="AD36" s="103">
        <f t="shared" si="3"/>
        <v>3.6363636363636598E-3</v>
      </c>
      <c r="AE36" s="103">
        <f t="shared" si="3"/>
        <v>8.181818181818179E-3</v>
      </c>
      <c r="AF36" s="84">
        <f t="shared" si="3"/>
        <v>8.181818181818179E-3</v>
      </c>
      <c r="AG36" s="168"/>
      <c r="AH36" s="172" t="s">
        <v>40</v>
      </c>
      <c r="AI36" s="175">
        <v>66</v>
      </c>
      <c r="AJ36" s="179">
        <v>0.37878787878787878</v>
      </c>
      <c r="AK36" s="179">
        <v>0.16</v>
      </c>
      <c r="AL36" s="179">
        <v>0.10344827586206901</v>
      </c>
      <c r="AM36" s="179">
        <v>3.1249999999999972E-2</v>
      </c>
      <c r="AN36" s="179">
        <v>0.24242424242424243</v>
      </c>
      <c r="AO36" s="179">
        <v>7.3170731707317013E-2</v>
      </c>
      <c r="AP36" s="179">
        <v>0.18181818181818182</v>
      </c>
      <c r="AQ36" s="179">
        <v>9.6153846153846215E-2</v>
      </c>
      <c r="AR36" s="179">
        <v>-4.2105263157895005E-3</v>
      </c>
      <c r="AS36" s="179">
        <v>-1.3389711064129626E-2</v>
      </c>
      <c r="AT36" s="179">
        <v>1.7857142857142842E-2</v>
      </c>
      <c r="AU36" s="179">
        <f t="shared" si="2"/>
        <v>9.473684210526313E-3</v>
      </c>
      <c r="AV36" s="179">
        <f t="shared" si="2"/>
        <v>9.3847758081334696E-3</v>
      </c>
    </row>
    <row r="37" spans="2:48" ht="15.75">
      <c r="B37" s="172" t="s">
        <v>41</v>
      </c>
      <c r="C37" s="175">
        <v>42</v>
      </c>
      <c r="D37" s="179">
        <v>0.38095238095238093</v>
      </c>
      <c r="E37" s="179">
        <v>0.38095238095238093</v>
      </c>
      <c r="F37" s="179">
        <v>0.42857142857142855</v>
      </c>
      <c r="G37" s="179">
        <v>0.45238095238095238</v>
      </c>
      <c r="H37" s="179">
        <v>0.47619047619047616</v>
      </c>
      <c r="I37" s="179">
        <v>0.47619047619047616</v>
      </c>
      <c r="J37" s="179">
        <v>0.5</v>
      </c>
      <c r="K37" s="179">
        <v>0.7857142857142857</v>
      </c>
      <c r="L37" s="179">
        <v>0.79</v>
      </c>
      <c r="M37" s="179">
        <v>0.7857142857142857</v>
      </c>
      <c r="N37" s="179">
        <v>0.80952380952380953</v>
      </c>
      <c r="O37" s="112">
        <v>0.83476190476190482</v>
      </c>
      <c r="P37" s="112">
        <v>0.86</v>
      </c>
      <c r="Q37" s="168"/>
      <c r="R37" s="172" t="s">
        <v>41</v>
      </c>
      <c r="S37" s="175">
        <v>42</v>
      </c>
      <c r="T37" s="103">
        <f t="shared" si="1"/>
        <v>0.38095238095238093</v>
      </c>
      <c r="U37" s="103">
        <f t="shared" si="3"/>
        <v>0</v>
      </c>
      <c r="V37" s="103">
        <f t="shared" si="3"/>
        <v>4.7619047619047616E-2</v>
      </c>
      <c r="W37" s="103">
        <f t="shared" si="3"/>
        <v>2.3809523809523836E-2</v>
      </c>
      <c r="X37" s="103">
        <f t="shared" si="3"/>
        <v>2.380952380952378E-2</v>
      </c>
      <c r="Y37" s="103">
        <f t="shared" si="3"/>
        <v>0</v>
      </c>
      <c r="Z37" s="103">
        <f t="shared" si="3"/>
        <v>2.3809523809523836E-2</v>
      </c>
      <c r="AA37" s="103">
        <f t="shared" si="3"/>
        <v>0.2857142857142857</v>
      </c>
      <c r="AB37" s="103">
        <f t="shared" si="3"/>
        <v>4.2857142857143371E-3</v>
      </c>
      <c r="AC37" s="103">
        <f t="shared" si="3"/>
        <v>-4.2857142857143371E-3</v>
      </c>
      <c r="AD37" s="103">
        <f t="shared" si="3"/>
        <v>2.3809523809523836E-2</v>
      </c>
      <c r="AE37" s="103">
        <f t="shared" si="3"/>
        <v>2.5238095238095282E-2</v>
      </c>
      <c r="AF37" s="84">
        <f t="shared" si="3"/>
        <v>2.5238095238095171E-2</v>
      </c>
      <c r="AG37" s="168"/>
      <c r="AH37" s="172" t="s">
        <v>41</v>
      </c>
      <c r="AI37" s="175">
        <v>42</v>
      </c>
      <c r="AJ37" s="179">
        <v>0.38095238095238093</v>
      </c>
      <c r="AK37" s="179">
        <v>0</v>
      </c>
      <c r="AL37" s="179">
        <v>0.125</v>
      </c>
      <c r="AM37" s="179">
        <v>5.5555555555555622E-2</v>
      </c>
      <c r="AN37" s="179">
        <v>5.2631578947368356E-2</v>
      </c>
      <c r="AO37" s="179">
        <v>0</v>
      </c>
      <c r="AP37" s="179">
        <v>5.0000000000000058E-2</v>
      </c>
      <c r="AQ37" s="179">
        <v>0.5714285714285714</v>
      </c>
      <c r="AR37" s="179">
        <v>5.45454545454552E-3</v>
      </c>
      <c r="AS37" s="179">
        <v>-5.4249547920434647E-3</v>
      </c>
      <c r="AT37" s="179">
        <v>3.0303030303030339E-2</v>
      </c>
      <c r="AU37" s="179">
        <f t="shared" si="2"/>
        <v>3.1176470588235347E-2</v>
      </c>
      <c r="AV37" s="179">
        <f t="shared" si="2"/>
        <v>3.0233884768967403E-2</v>
      </c>
    </row>
    <row r="38" spans="2:48" ht="15.75">
      <c r="B38" s="172" t="s">
        <v>42</v>
      </c>
      <c r="C38" s="175">
        <v>189</v>
      </c>
      <c r="D38" s="179">
        <v>0.39153439153439151</v>
      </c>
      <c r="E38" s="179">
        <v>0.455026455026455</v>
      </c>
      <c r="F38" s="179">
        <v>0.49206349206349204</v>
      </c>
      <c r="G38" s="179">
        <v>0.51851851851851849</v>
      </c>
      <c r="H38" s="179">
        <v>0.56084656084656082</v>
      </c>
      <c r="I38" s="179">
        <v>0.66137566137566139</v>
      </c>
      <c r="J38" s="179">
        <v>0.75661375661375663</v>
      </c>
      <c r="K38" s="179">
        <v>0.79894179894179895</v>
      </c>
      <c r="L38" s="179">
        <v>0.81</v>
      </c>
      <c r="M38" s="179">
        <v>0.8306878306878307</v>
      </c>
      <c r="N38" s="179">
        <v>0.8306878306878307</v>
      </c>
      <c r="O38" s="112">
        <v>0.83534391534391528</v>
      </c>
      <c r="P38" s="112">
        <v>0.84</v>
      </c>
      <c r="Q38" s="168"/>
      <c r="R38" s="172" t="s">
        <v>42</v>
      </c>
      <c r="S38" s="175">
        <v>189</v>
      </c>
      <c r="T38" s="103">
        <f t="shared" si="1"/>
        <v>0.39153439153439151</v>
      </c>
      <c r="U38" s="103">
        <f t="shared" si="3"/>
        <v>6.3492063492063489E-2</v>
      </c>
      <c r="V38" s="103">
        <f t="shared" si="3"/>
        <v>3.7037037037037035E-2</v>
      </c>
      <c r="W38" s="103">
        <f t="shared" si="3"/>
        <v>2.6455026455026454E-2</v>
      </c>
      <c r="X38" s="103">
        <f t="shared" si="3"/>
        <v>4.2328042328042326E-2</v>
      </c>
      <c r="Y38" s="103">
        <f t="shared" si="3"/>
        <v>0.10052910052910058</v>
      </c>
      <c r="Z38" s="103">
        <f t="shared" si="3"/>
        <v>9.5238095238095233E-2</v>
      </c>
      <c r="AA38" s="103">
        <f t="shared" si="3"/>
        <v>4.2328042328042326E-2</v>
      </c>
      <c r="AB38" s="103">
        <f t="shared" si="3"/>
        <v>1.10582010582011E-2</v>
      </c>
      <c r="AC38" s="103">
        <f t="shared" si="3"/>
        <v>2.0687830687830644E-2</v>
      </c>
      <c r="AD38" s="103">
        <f t="shared" si="3"/>
        <v>0</v>
      </c>
      <c r="AE38" s="103">
        <f t="shared" si="3"/>
        <v>4.6560846560845803E-3</v>
      </c>
      <c r="AF38" s="84">
        <f t="shared" si="3"/>
        <v>4.6560846560846914E-3</v>
      </c>
      <c r="AG38" s="168"/>
      <c r="AH38" s="172" t="s">
        <v>42</v>
      </c>
      <c r="AI38" s="175">
        <v>189</v>
      </c>
      <c r="AJ38" s="179">
        <v>0.39153439153439151</v>
      </c>
      <c r="AK38" s="179">
        <v>0.16216216216216217</v>
      </c>
      <c r="AL38" s="179">
        <v>8.1395348837209308E-2</v>
      </c>
      <c r="AM38" s="179">
        <v>5.3763440860215055E-2</v>
      </c>
      <c r="AN38" s="179">
        <v>8.1632653061224483E-2</v>
      </c>
      <c r="AO38" s="179">
        <v>0.17924528301886802</v>
      </c>
      <c r="AP38" s="179">
        <v>0.14399999999999999</v>
      </c>
      <c r="AQ38" s="179">
        <v>5.5944055944055937E-2</v>
      </c>
      <c r="AR38" s="179">
        <v>1.3841059602649058E-2</v>
      </c>
      <c r="AS38" s="179">
        <v>2.5540531713371162E-2</v>
      </c>
      <c r="AT38" s="179">
        <v>0</v>
      </c>
      <c r="AU38" s="179">
        <f t="shared" si="2"/>
        <v>5.6050955414011826E-3</v>
      </c>
      <c r="AV38" s="179">
        <f t="shared" si="2"/>
        <v>5.5738535596656117E-3</v>
      </c>
    </row>
    <row r="39" spans="2:48" ht="15.75">
      <c r="B39" s="172" t="s">
        <v>43</v>
      </c>
      <c r="C39" s="175">
        <v>112</v>
      </c>
      <c r="D39" s="179">
        <v>0.25892857142857145</v>
      </c>
      <c r="E39" s="179">
        <v>0.26785714285714285</v>
      </c>
      <c r="F39" s="179">
        <v>0.2767857142857143</v>
      </c>
      <c r="G39" s="179">
        <v>0.29464285714285715</v>
      </c>
      <c r="H39" s="179">
        <v>0.33035714285714285</v>
      </c>
      <c r="I39" s="179">
        <v>0.41964285714285715</v>
      </c>
      <c r="J39" s="179">
        <v>0.4642857142857143</v>
      </c>
      <c r="K39" s="179">
        <v>0.5267857142857143</v>
      </c>
      <c r="L39" s="179">
        <v>0.6</v>
      </c>
      <c r="M39" s="179">
        <v>0.6428571428571429</v>
      </c>
      <c r="N39" s="179">
        <v>0.6517857142857143</v>
      </c>
      <c r="O39" s="112">
        <v>0.67589285714285707</v>
      </c>
      <c r="P39" s="112">
        <v>0.7</v>
      </c>
      <c r="Q39" s="168"/>
      <c r="R39" s="172" t="s">
        <v>43</v>
      </c>
      <c r="S39" s="175">
        <v>112</v>
      </c>
      <c r="T39" s="103">
        <f t="shared" si="1"/>
        <v>0.25892857142857145</v>
      </c>
      <c r="U39" s="103">
        <f t="shared" si="3"/>
        <v>8.9285714285713969E-3</v>
      </c>
      <c r="V39" s="103">
        <f t="shared" si="3"/>
        <v>8.9285714285714524E-3</v>
      </c>
      <c r="W39" s="103">
        <f t="shared" si="3"/>
        <v>1.7857142857142849E-2</v>
      </c>
      <c r="X39" s="103">
        <f t="shared" si="3"/>
        <v>3.5714285714285698E-2</v>
      </c>
      <c r="Y39" s="103">
        <f t="shared" si="3"/>
        <v>8.9285714285714302E-2</v>
      </c>
      <c r="Z39" s="103">
        <f t="shared" si="3"/>
        <v>4.4642857142857151E-2</v>
      </c>
      <c r="AA39" s="103">
        <f t="shared" si="3"/>
        <v>6.25E-2</v>
      </c>
      <c r="AB39" s="103">
        <f t="shared" si="3"/>
        <v>7.3214285714285676E-2</v>
      </c>
      <c r="AC39" s="103">
        <f t="shared" si="3"/>
        <v>4.2857142857142927E-2</v>
      </c>
      <c r="AD39" s="103">
        <f t="shared" si="3"/>
        <v>8.9285714285713969E-3</v>
      </c>
      <c r="AE39" s="103">
        <f t="shared" si="3"/>
        <v>2.4107142857142771E-2</v>
      </c>
      <c r="AF39" s="84">
        <f t="shared" si="3"/>
        <v>2.4107142857142883E-2</v>
      </c>
      <c r="AG39" s="168"/>
      <c r="AH39" s="172" t="s">
        <v>43</v>
      </c>
      <c r="AI39" s="175">
        <v>112</v>
      </c>
      <c r="AJ39" s="179">
        <v>0.25892857142857145</v>
      </c>
      <c r="AK39" s="179">
        <v>3.448275862068953E-2</v>
      </c>
      <c r="AL39" s="179">
        <v>3.3333333333333423E-2</v>
      </c>
      <c r="AM39" s="179">
        <v>6.4516129032258035E-2</v>
      </c>
      <c r="AN39" s="179">
        <v>0.12121212121212116</v>
      </c>
      <c r="AO39" s="179">
        <v>0.27027027027027034</v>
      </c>
      <c r="AP39" s="179">
        <v>0.10638297872340427</v>
      </c>
      <c r="AQ39" s="179">
        <v>0.13461538461538461</v>
      </c>
      <c r="AR39" s="179">
        <v>0.13898305084745755</v>
      </c>
      <c r="AS39" s="179">
        <v>7.142857142857155E-2</v>
      </c>
      <c r="AT39" s="179">
        <v>1.3888888888888838E-2</v>
      </c>
      <c r="AU39" s="179">
        <f t="shared" si="2"/>
        <v>3.6986301369862883E-2</v>
      </c>
      <c r="AV39" s="179">
        <f t="shared" si="2"/>
        <v>3.5667107001321044E-2</v>
      </c>
    </row>
    <row r="40" spans="2:48" ht="15.75">
      <c r="B40" s="172" t="s">
        <v>44</v>
      </c>
      <c r="C40" s="175">
        <v>44</v>
      </c>
      <c r="D40" s="179">
        <v>0.11363636363636363</v>
      </c>
      <c r="E40" s="179">
        <v>0.18181818181818182</v>
      </c>
      <c r="F40" s="179">
        <v>0.20454545454545456</v>
      </c>
      <c r="G40" s="179">
        <v>0.20454545454545456</v>
      </c>
      <c r="H40" s="179">
        <v>0.22727272727272727</v>
      </c>
      <c r="I40" s="179">
        <v>0.25</v>
      </c>
      <c r="J40" s="179">
        <v>0.27272727272727271</v>
      </c>
      <c r="K40" s="179">
        <v>0.34090909090909088</v>
      </c>
      <c r="L40" s="179">
        <v>0.34</v>
      </c>
      <c r="M40" s="179">
        <v>0.45454545454545453</v>
      </c>
      <c r="N40" s="179">
        <v>0.5</v>
      </c>
      <c r="O40" s="112">
        <v>0.55499999999999994</v>
      </c>
      <c r="P40" s="112">
        <v>0.61</v>
      </c>
      <c r="Q40" s="168"/>
      <c r="R40" s="172" t="s">
        <v>44</v>
      </c>
      <c r="S40" s="175">
        <v>44</v>
      </c>
      <c r="T40" s="103">
        <f t="shared" si="1"/>
        <v>0.11363636363636363</v>
      </c>
      <c r="U40" s="103">
        <f t="shared" si="3"/>
        <v>6.8181818181818191E-2</v>
      </c>
      <c r="V40" s="103">
        <f t="shared" si="3"/>
        <v>2.2727272727272735E-2</v>
      </c>
      <c r="W40" s="103">
        <f t="shared" si="3"/>
        <v>0</v>
      </c>
      <c r="X40" s="103">
        <f t="shared" si="3"/>
        <v>2.2727272727272707E-2</v>
      </c>
      <c r="Y40" s="103">
        <f t="shared" si="3"/>
        <v>2.2727272727272735E-2</v>
      </c>
      <c r="Z40" s="103">
        <f t="shared" si="3"/>
        <v>2.2727272727272707E-2</v>
      </c>
      <c r="AA40" s="103">
        <f t="shared" si="3"/>
        <v>6.8181818181818177E-2</v>
      </c>
      <c r="AB40" s="103">
        <f t="shared" si="3"/>
        <v>-9.0909090909085943E-4</v>
      </c>
      <c r="AC40" s="103">
        <f t="shared" si="3"/>
        <v>0.11454545454545451</v>
      </c>
      <c r="AD40" s="103">
        <f t="shared" si="3"/>
        <v>4.545454545454547E-2</v>
      </c>
      <c r="AE40" s="103">
        <f t="shared" si="3"/>
        <v>5.4999999999999938E-2</v>
      </c>
      <c r="AF40" s="84">
        <f t="shared" si="3"/>
        <v>5.5000000000000049E-2</v>
      </c>
      <c r="AG40" s="168"/>
      <c r="AH40" s="172" t="s">
        <v>44</v>
      </c>
      <c r="AI40" s="175">
        <v>44</v>
      </c>
      <c r="AJ40" s="179">
        <v>0.11363636363636363</v>
      </c>
      <c r="AK40" s="179">
        <v>0.60000000000000009</v>
      </c>
      <c r="AL40" s="179">
        <v>0.12500000000000003</v>
      </c>
      <c r="AM40" s="179">
        <v>0</v>
      </c>
      <c r="AN40" s="179">
        <v>0.11111111111111101</v>
      </c>
      <c r="AO40" s="179">
        <v>0.10000000000000003</v>
      </c>
      <c r="AP40" s="179">
        <v>9.0909090909090828E-2</v>
      </c>
      <c r="AQ40" s="179">
        <v>0.25</v>
      </c>
      <c r="AR40" s="179">
        <v>-2.6666666666665213E-3</v>
      </c>
      <c r="AS40" s="179">
        <v>0.33689839572192498</v>
      </c>
      <c r="AT40" s="179">
        <v>0.10000000000000003</v>
      </c>
      <c r="AU40" s="179">
        <f t="shared" si="2"/>
        <v>0.10999999999999988</v>
      </c>
      <c r="AV40" s="179">
        <f t="shared" si="2"/>
        <v>9.9099099099099197E-2</v>
      </c>
    </row>
    <row r="41" spans="2:48" ht="15.75">
      <c r="B41" s="172" t="s">
        <v>45</v>
      </c>
      <c r="C41" s="175">
        <v>177</v>
      </c>
      <c r="D41" s="179">
        <v>0.42937853107344631</v>
      </c>
      <c r="E41" s="179">
        <v>0.43502824858757061</v>
      </c>
      <c r="F41" s="179">
        <v>0.47457627118644069</v>
      </c>
      <c r="G41" s="179">
        <v>0.50847457627118642</v>
      </c>
      <c r="H41" s="179">
        <v>0.5423728813559322</v>
      </c>
      <c r="I41" s="179">
        <v>0.61016949152542377</v>
      </c>
      <c r="J41" s="179">
        <v>0.69491525423728817</v>
      </c>
      <c r="K41" s="179">
        <v>0.79096045197740117</v>
      </c>
      <c r="L41" s="179">
        <v>0.81</v>
      </c>
      <c r="M41" s="179">
        <v>0.81355932203389836</v>
      </c>
      <c r="N41" s="179">
        <v>0.84745762711864403</v>
      </c>
      <c r="O41" s="112">
        <v>0.85372881355932195</v>
      </c>
      <c r="P41" s="112">
        <v>0.86</v>
      </c>
      <c r="Q41" s="168"/>
      <c r="R41" s="172" t="s">
        <v>45</v>
      </c>
      <c r="S41" s="175">
        <v>177</v>
      </c>
      <c r="T41" s="103">
        <f t="shared" si="1"/>
        <v>0.42937853107344631</v>
      </c>
      <c r="U41" s="103">
        <f t="shared" si="3"/>
        <v>5.6497175141242972E-3</v>
      </c>
      <c r="V41" s="103">
        <f t="shared" si="3"/>
        <v>3.9548022598870081E-2</v>
      </c>
      <c r="W41" s="103">
        <f t="shared" si="3"/>
        <v>3.3898305084745728E-2</v>
      </c>
      <c r="X41" s="103">
        <f t="shared" si="3"/>
        <v>3.3898305084745783E-2</v>
      </c>
      <c r="Y41" s="103">
        <f t="shared" si="3"/>
        <v>6.7796610169491567E-2</v>
      </c>
      <c r="Z41" s="103">
        <f t="shared" si="3"/>
        <v>8.4745762711864403E-2</v>
      </c>
      <c r="AA41" s="103">
        <f t="shared" si="3"/>
        <v>9.6045197740112997E-2</v>
      </c>
      <c r="AB41" s="103">
        <f t="shared" si="3"/>
        <v>1.9039548022598884E-2</v>
      </c>
      <c r="AC41" s="103">
        <f t="shared" si="3"/>
        <v>3.5593220338983045E-3</v>
      </c>
      <c r="AD41" s="103">
        <f t="shared" si="3"/>
        <v>3.3898305084745672E-2</v>
      </c>
      <c r="AE41" s="103">
        <f t="shared" si="3"/>
        <v>6.2711864406779227E-3</v>
      </c>
      <c r="AF41" s="84">
        <f t="shared" si="3"/>
        <v>6.2711864406780338E-3</v>
      </c>
      <c r="AG41" s="168"/>
      <c r="AH41" s="172" t="s">
        <v>45</v>
      </c>
      <c r="AI41" s="175">
        <v>177</v>
      </c>
      <c r="AJ41" s="179">
        <v>0.42937853107344631</v>
      </c>
      <c r="AK41" s="179">
        <v>1.3157894736842113E-2</v>
      </c>
      <c r="AL41" s="179">
        <v>9.0909090909090967E-2</v>
      </c>
      <c r="AM41" s="179">
        <v>7.1428571428571355E-2</v>
      </c>
      <c r="AN41" s="179">
        <v>6.6666666666666707E-2</v>
      </c>
      <c r="AO41" s="179">
        <v>0.12500000000000008</v>
      </c>
      <c r="AP41" s="179">
        <v>0.13888888888888887</v>
      </c>
      <c r="AQ41" s="179">
        <v>0.13821138211382114</v>
      </c>
      <c r="AR41" s="179">
        <v>2.4071428571428587E-2</v>
      </c>
      <c r="AS41" s="179">
        <v>4.3942247332077831E-3</v>
      </c>
      <c r="AT41" s="179">
        <v>4.1666666666666553E-2</v>
      </c>
      <c r="AU41" s="179">
        <f t="shared" si="2"/>
        <v>7.3999999999999492E-3</v>
      </c>
      <c r="AV41" s="179">
        <f t="shared" si="2"/>
        <v>7.3456422473695462E-3</v>
      </c>
    </row>
    <row r="42" spans="2:48" ht="15.75">
      <c r="B42" s="172" t="s">
        <v>46</v>
      </c>
      <c r="C42" s="175">
        <v>127</v>
      </c>
      <c r="D42" s="179">
        <v>0.41732283464566927</v>
      </c>
      <c r="E42" s="179">
        <v>0.43307086614173229</v>
      </c>
      <c r="F42" s="179">
        <v>0.44881889763779526</v>
      </c>
      <c r="G42" s="179">
        <v>0.47244094488188976</v>
      </c>
      <c r="H42" s="179">
        <v>0.50393700787401574</v>
      </c>
      <c r="I42" s="179">
        <v>0.55905511811023623</v>
      </c>
      <c r="J42" s="179">
        <v>0.59842519685039375</v>
      </c>
      <c r="K42" s="179">
        <v>0.72440944881889768</v>
      </c>
      <c r="L42" s="179">
        <v>0.74</v>
      </c>
      <c r="M42" s="179">
        <v>0.76377952755905509</v>
      </c>
      <c r="N42" s="179">
        <v>0.77165354330708658</v>
      </c>
      <c r="O42" s="112">
        <v>0.7708267716535433</v>
      </c>
      <c r="P42" s="112">
        <v>0.77</v>
      </c>
      <c r="Q42" s="168"/>
      <c r="R42" s="172" t="s">
        <v>46</v>
      </c>
      <c r="S42" s="175">
        <v>127</v>
      </c>
      <c r="T42" s="103">
        <f t="shared" si="1"/>
        <v>0.41732283464566927</v>
      </c>
      <c r="U42" s="103">
        <f t="shared" si="3"/>
        <v>1.574803149606302E-2</v>
      </c>
      <c r="V42" s="103">
        <f t="shared" si="3"/>
        <v>1.5748031496062964E-2</v>
      </c>
      <c r="W42" s="103">
        <f t="shared" si="3"/>
        <v>2.3622047244094502E-2</v>
      </c>
      <c r="X42" s="103">
        <f t="shared" si="3"/>
        <v>3.1496062992125984E-2</v>
      </c>
      <c r="Y42" s="103">
        <f t="shared" si="3"/>
        <v>5.5118110236220486E-2</v>
      </c>
      <c r="Z42" s="103">
        <f t="shared" si="3"/>
        <v>3.9370078740157521E-2</v>
      </c>
      <c r="AA42" s="103">
        <f t="shared" si="3"/>
        <v>0.12598425196850394</v>
      </c>
      <c r="AB42" s="103">
        <f t="shared" si="3"/>
        <v>1.5590551181102308E-2</v>
      </c>
      <c r="AC42" s="103">
        <f t="shared" si="3"/>
        <v>2.3779527559055103E-2</v>
      </c>
      <c r="AD42" s="103">
        <f t="shared" si="3"/>
        <v>7.8740157480314821E-3</v>
      </c>
      <c r="AE42" s="103">
        <f t="shared" si="3"/>
        <v>-8.2677165354327897E-4</v>
      </c>
      <c r="AF42" s="84">
        <f t="shared" si="3"/>
        <v>-8.2677165354327897E-4</v>
      </c>
      <c r="AG42" s="168"/>
      <c r="AH42" s="172" t="s">
        <v>46</v>
      </c>
      <c r="AI42" s="175">
        <v>127</v>
      </c>
      <c r="AJ42" s="179">
        <v>0.41732283464566927</v>
      </c>
      <c r="AK42" s="179">
        <v>3.7735849056603842E-2</v>
      </c>
      <c r="AL42" s="179">
        <v>3.6363636363636299E-2</v>
      </c>
      <c r="AM42" s="179">
        <v>5.2631578947368453E-2</v>
      </c>
      <c r="AN42" s="179">
        <v>6.6666666666666666E-2</v>
      </c>
      <c r="AO42" s="179">
        <v>0.10937500000000003</v>
      </c>
      <c r="AP42" s="179">
        <v>7.0422535211267678E-2</v>
      </c>
      <c r="AQ42" s="179">
        <v>0.21052631578947367</v>
      </c>
      <c r="AR42" s="179">
        <v>2.1521739130434706E-2</v>
      </c>
      <c r="AS42" s="179">
        <v>3.2134496701425812E-2</v>
      </c>
      <c r="AT42" s="179">
        <v>1.0309278350515446E-2</v>
      </c>
      <c r="AU42" s="179">
        <f t="shared" si="2"/>
        <v>-1.0714285714285351E-3</v>
      </c>
      <c r="AV42" s="179">
        <f t="shared" si="2"/>
        <v>-1.0725777618877004E-3</v>
      </c>
    </row>
    <row r="43" spans="2:48" ht="15.75">
      <c r="B43" s="172" t="s">
        <v>47</v>
      </c>
      <c r="C43" s="175">
        <v>58</v>
      </c>
      <c r="D43" s="179">
        <v>0.55172413793103448</v>
      </c>
      <c r="E43" s="179">
        <v>0.55172413793103448</v>
      </c>
      <c r="F43" s="179">
        <v>0.55172413793103448</v>
      </c>
      <c r="G43" s="179">
        <v>0.62068965517241381</v>
      </c>
      <c r="H43" s="179">
        <v>0.62068965517241381</v>
      </c>
      <c r="I43" s="179">
        <v>0.67241379310344829</v>
      </c>
      <c r="J43" s="179">
        <v>0.74137931034482762</v>
      </c>
      <c r="K43" s="179">
        <v>0.82758620689655171</v>
      </c>
      <c r="L43" s="179">
        <v>0.84</v>
      </c>
      <c r="M43" s="179">
        <v>0.84482758620689657</v>
      </c>
      <c r="N43" s="179">
        <v>0.86206896551724133</v>
      </c>
      <c r="O43" s="112">
        <v>0.87103448275862072</v>
      </c>
      <c r="P43" s="112">
        <v>0.88</v>
      </c>
      <c r="Q43" s="168"/>
      <c r="R43" s="172" t="s">
        <v>47</v>
      </c>
      <c r="S43" s="175">
        <v>58</v>
      </c>
      <c r="T43" s="103">
        <f t="shared" si="1"/>
        <v>0.55172413793103448</v>
      </c>
      <c r="U43" s="103">
        <f t="shared" si="3"/>
        <v>0</v>
      </c>
      <c r="V43" s="103">
        <f t="shared" si="3"/>
        <v>0</v>
      </c>
      <c r="W43" s="103">
        <f t="shared" si="3"/>
        <v>6.8965517241379337E-2</v>
      </c>
      <c r="X43" s="103">
        <f t="shared" ref="U43:AF56" si="4">H43-G43</f>
        <v>0</v>
      </c>
      <c r="Y43" s="103">
        <f t="shared" si="4"/>
        <v>5.1724137931034475E-2</v>
      </c>
      <c r="Z43" s="103">
        <f t="shared" si="4"/>
        <v>6.8965517241379337E-2</v>
      </c>
      <c r="AA43" s="103">
        <f t="shared" si="4"/>
        <v>8.6206896551724088E-2</v>
      </c>
      <c r="AB43" s="103">
        <f t="shared" si="4"/>
        <v>1.2413793103448256E-2</v>
      </c>
      <c r="AC43" s="103">
        <f t="shared" si="4"/>
        <v>4.8275862068966058E-3</v>
      </c>
      <c r="AD43" s="103">
        <f t="shared" si="4"/>
        <v>1.7241379310344751E-2</v>
      </c>
      <c r="AE43" s="103">
        <f t="shared" si="4"/>
        <v>8.9655172413793949E-3</v>
      </c>
      <c r="AF43" s="84">
        <f t="shared" si="4"/>
        <v>8.9655172413792839E-3</v>
      </c>
      <c r="AG43" s="168"/>
      <c r="AH43" s="172" t="s">
        <v>47</v>
      </c>
      <c r="AI43" s="175">
        <v>58</v>
      </c>
      <c r="AJ43" s="179">
        <v>0.55172413793103448</v>
      </c>
      <c r="AK43" s="179">
        <v>0</v>
      </c>
      <c r="AL43" s="179">
        <v>0</v>
      </c>
      <c r="AM43" s="179">
        <v>0.12500000000000006</v>
      </c>
      <c r="AN43" s="179">
        <v>0</v>
      </c>
      <c r="AO43" s="179">
        <v>8.3333333333333315E-2</v>
      </c>
      <c r="AP43" s="179">
        <v>0.1025641025641026</v>
      </c>
      <c r="AQ43" s="179">
        <v>0.11627906976744179</v>
      </c>
      <c r="AR43" s="179">
        <v>1.4999999999999977E-2</v>
      </c>
      <c r="AS43" s="179">
        <v>5.7471264367816742E-3</v>
      </c>
      <c r="AT43" s="179">
        <v>2.0408163265306031E-2</v>
      </c>
      <c r="AU43" s="179">
        <f t="shared" si="2"/>
        <v>1.0400000000000098E-2</v>
      </c>
      <c r="AV43" s="179">
        <f t="shared" si="2"/>
        <v>1.0292953285827364E-2</v>
      </c>
    </row>
    <row r="44" spans="2:48" ht="15.75">
      <c r="B44" s="172" t="s">
        <v>48</v>
      </c>
      <c r="C44" s="175">
        <v>168</v>
      </c>
      <c r="D44" s="179">
        <v>0.32738095238095238</v>
      </c>
      <c r="E44" s="179">
        <v>0.35119047619047616</v>
      </c>
      <c r="F44" s="179">
        <v>0.36309523809523808</v>
      </c>
      <c r="G44" s="179">
        <v>0.38690476190476192</v>
      </c>
      <c r="H44" s="179">
        <v>0.41666666666666669</v>
      </c>
      <c r="I44" s="179">
        <v>0.47619047619047616</v>
      </c>
      <c r="J44" s="179">
        <v>0.61309523809523814</v>
      </c>
      <c r="K44" s="179">
        <v>0.77976190476190477</v>
      </c>
      <c r="L44" s="179">
        <v>0.82</v>
      </c>
      <c r="M44" s="179">
        <v>0.86309523809523814</v>
      </c>
      <c r="N44" s="179">
        <v>0.86309523809523814</v>
      </c>
      <c r="O44" s="112">
        <v>0.87154761904761902</v>
      </c>
      <c r="P44" s="112">
        <v>0.88</v>
      </c>
      <c r="Q44" s="168"/>
      <c r="R44" s="172" t="s">
        <v>48</v>
      </c>
      <c r="S44" s="175">
        <v>168</v>
      </c>
      <c r="T44" s="103">
        <f t="shared" si="1"/>
        <v>0.32738095238095238</v>
      </c>
      <c r="U44" s="103">
        <f t="shared" si="4"/>
        <v>2.380952380952378E-2</v>
      </c>
      <c r="V44" s="103">
        <f t="shared" si="4"/>
        <v>1.1904761904761918E-2</v>
      </c>
      <c r="W44" s="103">
        <f t="shared" si="4"/>
        <v>2.3809523809523836E-2</v>
      </c>
      <c r="X44" s="103">
        <f t="shared" si="4"/>
        <v>2.9761904761904767E-2</v>
      </c>
      <c r="Y44" s="103">
        <f t="shared" si="4"/>
        <v>5.9523809523809479E-2</v>
      </c>
      <c r="Z44" s="103">
        <f t="shared" si="4"/>
        <v>0.13690476190476197</v>
      </c>
      <c r="AA44" s="103">
        <f t="shared" si="4"/>
        <v>0.16666666666666663</v>
      </c>
      <c r="AB44" s="103">
        <f t="shared" si="4"/>
        <v>4.0238095238095184E-2</v>
      </c>
      <c r="AC44" s="103">
        <f t="shared" si="4"/>
        <v>4.3095238095238186E-2</v>
      </c>
      <c r="AD44" s="103">
        <f t="shared" si="4"/>
        <v>0</v>
      </c>
      <c r="AE44" s="103">
        <f t="shared" si="4"/>
        <v>8.4523809523808779E-3</v>
      </c>
      <c r="AF44" s="84">
        <f t="shared" si="4"/>
        <v>8.452380952380989E-3</v>
      </c>
      <c r="AG44" s="168"/>
      <c r="AH44" s="172" t="s">
        <v>48</v>
      </c>
      <c r="AI44" s="175">
        <v>168</v>
      </c>
      <c r="AJ44" s="179">
        <v>0.32738095238095238</v>
      </c>
      <c r="AK44" s="179">
        <v>7.272727272727264E-2</v>
      </c>
      <c r="AL44" s="179">
        <v>3.3898305084745804E-2</v>
      </c>
      <c r="AM44" s="179">
        <v>6.5573770491803351E-2</v>
      </c>
      <c r="AN44" s="179">
        <v>7.6923076923076927E-2</v>
      </c>
      <c r="AO44" s="179">
        <v>0.14285714285714274</v>
      </c>
      <c r="AP44" s="179">
        <v>0.28750000000000014</v>
      </c>
      <c r="AQ44" s="179">
        <v>0.27184466019417469</v>
      </c>
      <c r="AR44" s="179">
        <v>5.1603053435114433E-2</v>
      </c>
      <c r="AS44" s="179">
        <v>5.2555168408827062E-2</v>
      </c>
      <c r="AT44" s="179">
        <v>0</v>
      </c>
      <c r="AU44" s="179">
        <f t="shared" si="2"/>
        <v>9.7931034482757751E-3</v>
      </c>
      <c r="AV44" s="179">
        <f t="shared" si="2"/>
        <v>9.6981286709466336E-3</v>
      </c>
    </row>
    <row r="45" spans="2:48" ht="15.75">
      <c r="B45" s="172" t="s">
        <v>49</v>
      </c>
      <c r="C45" s="175">
        <v>11</v>
      </c>
      <c r="D45" s="179">
        <v>0.18181818181818182</v>
      </c>
      <c r="E45" s="179">
        <v>0.18181818181818182</v>
      </c>
      <c r="F45" s="179">
        <v>0.18181818181818182</v>
      </c>
      <c r="G45" s="179">
        <v>0.18181818181818182</v>
      </c>
      <c r="H45" s="179">
        <v>0.27272727272727271</v>
      </c>
      <c r="I45" s="179">
        <v>0.27272727272727271</v>
      </c>
      <c r="J45" s="179">
        <v>0.90909090909090906</v>
      </c>
      <c r="K45" s="179">
        <v>0.90909090909090906</v>
      </c>
      <c r="L45" s="179">
        <v>0.91</v>
      </c>
      <c r="M45" s="179">
        <v>0.90909090909090906</v>
      </c>
      <c r="N45" s="179">
        <v>0.90909090909090906</v>
      </c>
      <c r="O45" s="112">
        <v>0.90954545454545455</v>
      </c>
      <c r="P45" s="112">
        <v>0.91</v>
      </c>
      <c r="Q45" s="168"/>
      <c r="R45" s="172" t="s">
        <v>49</v>
      </c>
      <c r="S45" s="175">
        <v>11</v>
      </c>
      <c r="T45" s="103">
        <f t="shared" si="1"/>
        <v>0.18181818181818182</v>
      </c>
      <c r="U45" s="103">
        <f t="shared" si="4"/>
        <v>0</v>
      </c>
      <c r="V45" s="103">
        <f t="shared" si="4"/>
        <v>0</v>
      </c>
      <c r="W45" s="103">
        <f t="shared" si="4"/>
        <v>0</v>
      </c>
      <c r="X45" s="103">
        <f t="shared" si="4"/>
        <v>9.0909090909090884E-2</v>
      </c>
      <c r="Y45" s="103">
        <f t="shared" si="4"/>
        <v>0</v>
      </c>
      <c r="Z45" s="103">
        <f t="shared" si="4"/>
        <v>0.63636363636363635</v>
      </c>
      <c r="AA45" s="103">
        <f t="shared" si="4"/>
        <v>0</v>
      </c>
      <c r="AB45" s="103">
        <f t="shared" si="4"/>
        <v>9.0909090909097046E-4</v>
      </c>
      <c r="AC45" s="103">
        <f t="shared" si="4"/>
        <v>-9.0909090909097046E-4</v>
      </c>
      <c r="AD45" s="103">
        <f t="shared" si="4"/>
        <v>0</v>
      </c>
      <c r="AE45" s="103">
        <f t="shared" si="4"/>
        <v>4.5454545454548523E-4</v>
      </c>
      <c r="AF45" s="84">
        <f t="shared" si="4"/>
        <v>4.5454545454548523E-4</v>
      </c>
      <c r="AG45" s="168"/>
      <c r="AH45" s="172" t="s">
        <v>49</v>
      </c>
      <c r="AI45" s="175">
        <v>11</v>
      </c>
      <c r="AJ45" s="179">
        <v>0.18181818181818182</v>
      </c>
      <c r="AK45" s="179">
        <v>0</v>
      </c>
      <c r="AL45" s="179">
        <v>0</v>
      </c>
      <c r="AM45" s="179">
        <v>0</v>
      </c>
      <c r="AN45" s="179">
        <v>0.49999999999999983</v>
      </c>
      <c r="AO45" s="179">
        <v>0</v>
      </c>
      <c r="AP45" s="179">
        <v>2.3333333333333335</v>
      </c>
      <c r="AQ45" s="179">
        <v>0</v>
      </c>
      <c r="AR45" s="179">
        <v>1.0000000000000675E-3</v>
      </c>
      <c r="AS45" s="179">
        <v>-9.9900099900106644E-4</v>
      </c>
      <c r="AT45" s="179">
        <v>0</v>
      </c>
      <c r="AU45" s="179">
        <f t="shared" si="2"/>
        <v>5.0000000000003373E-4</v>
      </c>
      <c r="AV45" s="179">
        <f t="shared" si="2"/>
        <v>4.9975012493756494E-4</v>
      </c>
    </row>
    <row r="46" spans="2:48" ht="15.75">
      <c r="B46" s="172" t="s">
        <v>50</v>
      </c>
      <c r="C46" s="175">
        <v>60</v>
      </c>
      <c r="D46" s="179">
        <v>0.28333333333333333</v>
      </c>
      <c r="E46" s="179">
        <v>0.28333333333333333</v>
      </c>
      <c r="F46" s="179">
        <v>0.31666666666666665</v>
      </c>
      <c r="G46" s="179">
        <v>0.4</v>
      </c>
      <c r="H46" s="179">
        <v>0.46666666666666667</v>
      </c>
      <c r="I46" s="179">
        <v>0.53333333333333333</v>
      </c>
      <c r="J46" s="179">
        <v>0.6166666666666667</v>
      </c>
      <c r="K46" s="179">
        <v>0.78333333333333333</v>
      </c>
      <c r="L46" s="179">
        <v>0.82</v>
      </c>
      <c r="M46" s="179">
        <v>0.83333333333333337</v>
      </c>
      <c r="N46" s="179">
        <v>0.83333333333333337</v>
      </c>
      <c r="O46" s="112">
        <v>0.84166666666666667</v>
      </c>
      <c r="P46" s="112">
        <v>0.85</v>
      </c>
      <c r="Q46" s="168"/>
      <c r="R46" s="172" t="s">
        <v>50</v>
      </c>
      <c r="S46" s="175">
        <v>60</v>
      </c>
      <c r="T46" s="103">
        <f t="shared" si="1"/>
        <v>0.28333333333333333</v>
      </c>
      <c r="U46" s="103">
        <f t="shared" si="4"/>
        <v>0</v>
      </c>
      <c r="V46" s="103">
        <f t="shared" si="4"/>
        <v>3.3333333333333326E-2</v>
      </c>
      <c r="W46" s="103">
        <f t="shared" si="4"/>
        <v>8.333333333333337E-2</v>
      </c>
      <c r="X46" s="103">
        <f t="shared" si="4"/>
        <v>6.6666666666666652E-2</v>
      </c>
      <c r="Y46" s="103">
        <f t="shared" si="4"/>
        <v>6.6666666666666652E-2</v>
      </c>
      <c r="Z46" s="103">
        <f t="shared" si="4"/>
        <v>8.333333333333337E-2</v>
      </c>
      <c r="AA46" s="103">
        <f t="shared" si="4"/>
        <v>0.16666666666666663</v>
      </c>
      <c r="AB46" s="103">
        <f t="shared" si="4"/>
        <v>3.6666666666666625E-2</v>
      </c>
      <c r="AC46" s="103">
        <f t="shared" si="4"/>
        <v>1.3333333333333419E-2</v>
      </c>
      <c r="AD46" s="103">
        <f t="shared" si="4"/>
        <v>0</v>
      </c>
      <c r="AE46" s="103">
        <f t="shared" si="4"/>
        <v>8.3333333333333037E-3</v>
      </c>
      <c r="AF46" s="84">
        <f t="shared" si="4"/>
        <v>8.3333333333333037E-3</v>
      </c>
      <c r="AG46" s="168"/>
      <c r="AH46" s="172" t="s">
        <v>50</v>
      </c>
      <c r="AI46" s="175">
        <v>60</v>
      </c>
      <c r="AJ46" s="179">
        <v>0.28333333333333333</v>
      </c>
      <c r="AK46" s="179">
        <v>0</v>
      </c>
      <c r="AL46" s="179">
        <v>0.11764705882352938</v>
      </c>
      <c r="AM46" s="179">
        <v>0.26315789473684226</v>
      </c>
      <c r="AN46" s="179">
        <v>0.16666666666666663</v>
      </c>
      <c r="AO46" s="179">
        <v>0.14285714285714282</v>
      </c>
      <c r="AP46" s="179">
        <v>0.15625000000000008</v>
      </c>
      <c r="AQ46" s="179">
        <v>0.27027027027027017</v>
      </c>
      <c r="AR46" s="179">
        <v>4.6808510638297822E-2</v>
      </c>
      <c r="AS46" s="179">
        <v>1.6260162601626122E-2</v>
      </c>
      <c r="AT46" s="179">
        <v>0</v>
      </c>
      <c r="AU46" s="179">
        <f t="shared" si="2"/>
        <v>9.9999999999999638E-3</v>
      </c>
      <c r="AV46" s="179">
        <f t="shared" si="2"/>
        <v>9.9009900990098664E-3</v>
      </c>
    </row>
    <row r="47" spans="2:48" ht="15.75">
      <c r="B47" s="172" t="s">
        <v>51</v>
      </c>
      <c r="C47" s="175">
        <v>60</v>
      </c>
      <c r="D47" s="179">
        <v>0.1</v>
      </c>
      <c r="E47" s="179">
        <v>0.11666666666666667</v>
      </c>
      <c r="F47" s="179">
        <v>0.11666666666666667</v>
      </c>
      <c r="G47" s="179">
        <v>0.11666666666666667</v>
      </c>
      <c r="H47" s="179">
        <v>0.16666666666666666</v>
      </c>
      <c r="I47" s="179">
        <v>0.21666666666666667</v>
      </c>
      <c r="J47" s="179">
        <v>0.28333333333333333</v>
      </c>
      <c r="K47" s="179">
        <v>0.36666666666666664</v>
      </c>
      <c r="L47" s="179">
        <v>0.47</v>
      </c>
      <c r="M47" s="179">
        <v>0.55000000000000004</v>
      </c>
      <c r="N47" s="179">
        <v>0.55000000000000004</v>
      </c>
      <c r="O47" s="112">
        <v>0.58499999999999996</v>
      </c>
      <c r="P47" s="112">
        <v>0.62</v>
      </c>
      <c r="Q47" s="168"/>
      <c r="R47" s="172" t="s">
        <v>51</v>
      </c>
      <c r="S47" s="175">
        <v>60</v>
      </c>
      <c r="T47" s="103">
        <f t="shared" si="1"/>
        <v>0.1</v>
      </c>
      <c r="U47" s="103">
        <f t="shared" si="4"/>
        <v>1.6666666666666663E-2</v>
      </c>
      <c r="V47" s="103">
        <f t="shared" si="4"/>
        <v>0</v>
      </c>
      <c r="W47" s="103">
        <f t="shared" si="4"/>
        <v>0</v>
      </c>
      <c r="X47" s="103">
        <f t="shared" si="4"/>
        <v>4.9999999999999989E-2</v>
      </c>
      <c r="Y47" s="103">
        <f t="shared" si="4"/>
        <v>5.0000000000000017E-2</v>
      </c>
      <c r="Z47" s="103">
        <f t="shared" si="4"/>
        <v>6.6666666666666652E-2</v>
      </c>
      <c r="AA47" s="103">
        <f t="shared" si="4"/>
        <v>8.3333333333333315E-2</v>
      </c>
      <c r="AB47" s="103">
        <f t="shared" si="4"/>
        <v>0.10333333333333333</v>
      </c>
      <c r="AC47" s="103">
        <f t="shared" si="4"/>
        <v>8.0000000000000071E-2</v>
      </c>
      <c r="AD47" s="103">
        <f t="shared" si="4"/>
        <v>0</v>
      </c>
      <c r="AE47" s="103">
        <f t="shared" si="4"/>
        <v>3.499999999999992E-2</v>
      </c>
      <c r="AF47" s="84">
        <f t="shared" si="4"/>
        <v>3.5000000000000031E-2</v>
      </c>
      <c r="AG47" s="168"/>
      <c r="AH47" s="172" t="s">
        <v>51</v>
      </c>
      <c r="AI47" s="175">
        <v>60</v>
      </c>
      <c r="AJ47" s="179">
        <v>0.1</v>
      </c>
      <c r="AK47" s="179">
        <v>0.16666666666666663</v>
      </c>
      <c r="AL47" s="179">
        <v>0</v>
      </c>
      <c r="AM47" s="179">
        <v>0</v>
      </c>
      <c r="AN47" s="179">
        <v>0.42857142857142849</v>
      </c>
      <c r="AO47" s="179">
        <v>0.3000000000000001</v>
      </c>
      <c r="AP47" s="179">
        <v>0.3076923076923076</v>
      </c>
      <c r="AQ47" s="179">
        <v>0.29411764705882348</v>
      </c>
      <c r="AR47" s="179">
        <v>0.28181818181818186</v>
      </c>
      <c r="AS47" s="179">
        <v>0.17021276595744697</v>
      </c>
      <c r="AT47" s="179">
        <v>0</v>
      </c>
      <c r="AU47" s="179">
        <f t="shared" si="2"/>
        <v>6.3636363636363491E-2</v>
      </c>
      <c r="AV47" s="179">
        <f t="shared" si="2"/>
        <v>5.9829059829059887E-2</v>
      </c>
    </row>
    <row r="48" spans="2:48" ht="15.75">
      <c r="B48" s="172" t="s">
        <v>52</v>
      </c>
      <c r="C48" s="175">
        <v>120</v>
      </c>
      <c r="D48" s="179">
        <v>0.33333333333333331</v>
      </c>
      <c r="E48" s="179">
        <v>0.35</v>
      </c>
      <c r="F48" s="179">
        <v>0.38333333333333336</v>
      </c>
      <c r="G48" s="179">
        <v>0.4</v>
      </c>
      <c r="H48" s="179">
        <v>0.43333333333333335</v>
      </c>
      <c r="I48" s="179">
        <v>0.52500000000000002</v>
      </c>
      <c r="J48" s="179">
        <v>0.68333333333333335</v>
      </c>
      <c r="K48" s="179">
        <v>0.70833333333333337</v>
      </c>
      <c r="L48" s="179">
        <v>0.72</v>
      </c>
      <c r="M48" s="179">
        <v>0.73</v>
      </c>
      <c r="N48" s="179">
        <v>0.7416666666666667</v>
      </c>
      <c r="O48" s="112">
        <v>0.78083333333333327</v>
      </c>
      <c r="P48" s="112">
        <v>0.82</v>
      </c>
      <c r="Q48" s="168"/>
      <c r="R48" s="172" t="s">
        <v>52</v>
      </c>
      <c r="S48" s="175">
        <v>120</v>
      </c>
      <c r="T48" s="103">
        <f t="shared" si="1"/>
        <v>0.33333333333333331</v>
      </c>
      <c r="U48" s="103">
        <f t="shared" si="4"/>
        <v>1.6666666666666663E-2</v>
      </c>
      <c r="V48" s="103">
        <f t="shared" si="4"/>
        <v>3.3333333333333381E-2</v>
      </c>
      <c r="W48" s="103">
        <f t="shared" si="4"/>
        <v>1.6666666666666663E-2</v>
      </c>
      <c r="X48" s="103">
        <f t="shared" si="4"/>
        <v>3.3333333333333326E-2</v>
      </c>
      <c r="Y48" s="103">
        <f t="shared" si="4"/>
        <v>9.1666666666666674E-2</v>
      </c>
      <c r="Z48" s="103">
        <f t="shared" si="4"/>
        <v>0.15833333333333333</v>
      </c>
      <c r="AA48" s="103">
        <f t="shared" si="4"/>
        <v>2.5000000000000022E-2</v>
      </c>
      <c r="AB48" s="103">
        <f t="shared" si="4"/>
        <v>1.1666666666666603E-2</v>
      </c>
      <c r="AC48" s="103">
        <f t="shared" si="4"/>
        <v>1.0000000000000009E-2</v>
      </c>
      <c r="AD48" s="103">
        <f t="shared" si="4"/>
        <v>1.1666666666666714E-2</v>
      </c>
      <c r="AE48" s="103">
        <f t="shared" si="4"/>
        <v>3.9166666666666572E-2</v>
      </c>
      <c r="AF48" s="84">
        <f t="shared" si="4"/>
        <v>3.9166666666666683E-2</v>
      </c>
      <c r="AG48" s="168"/>
      <c r="AH48" s="172" t="s">
        <v>52</v>
      </c>
      <c r="AI48" s="175">
        <v>120</v>
      </c>
      <c r="AJ48" s="179">
        <v>0.33333333333333331</v>
      </c>
      <c r="AK48" s="179">
        <v>4.9999999999999989E-2</v>
      </c>
      <c r="AL48" s="179">
        <v>9.5238095238095385E-2</v>
      </c>
      <c r="AM48" s="179">
        <v>4.3478260869565202E-2</v>
      </c>
      <c r="AN48" s="179">
        <v>8.3333333333333315E-2</v>
      </c>
      <c r="AO48" s="179">
        <v>0.21153846153846154</v>
      </c>
      <c r="AP48" s="179">
        <v>0.30158730158730157</v>
      </c>
      <c r="AQ48" s="179">
        <v>3.6585365853658569E-2</v>
      </c>
      <c r="AR48" s="179">
        <v>1.6470588235294029E-2</v>
      </c>
      <c r="AS48" s="179">
        <v>-2.7777777777777804E-2</v>
      </c>
      <c r="AT48" s="179">
        <v>5.9523809523809632E-2</v>
      </c>
      <c r="AU48" s="179">
        <f t="shared" si="2"/>
        <v>5.2808988764044815E-2</v>
      </c>
      <c r="AV48" s="179">
        <f t="shared" si="2"/>
        <v>5.0160085378868756E-2</v>
      </c>
    </row>
    <row r="49" spans="2:48" ht="15.75">
      <c r="B49" s="172" t="s">
        <v>53</v>
      </c>
      <c r="C49" s="175">
        <v>415</v>
      </c>
      <c r="D49" s="179">
        <v>0.29879518072289157</v>
      </c>
      <c r="E49" s="179">
        <v>0.31566265060240961</v>
      </c>
      <c r="F49" s="179">
        <v>0.3180722891566265</v>
      </c>
      <c r="G49" s="179">
        <v>0.33734939759036142</v>
      </c>
      <c r="H49" s="179">
        <v>0.38554216867469882</v>
      </c>
      <c r="I49" s="179">
        <v>0.4795180722891566</v>
      </c>
      <c r="J49" s="179">
        <v>0.6</v>
      </c>
      <c r="K49" s="179">
        <v>0.72289156626506024</v>
      </c>
      <c r="L49" s="179">
        <v>0.73</v>
      </c>
      <c r="M49" s="179">
        <v>0.73493975903614461</v>
      </c>
      <c r="N49" s="179">
        <v>0.73975903614457827</v>
      </c>
      <c r="O49" s="112">
        <v>0.75987951807228915</v>
      </c>
      <c r="P49" s="112">
        <v>0.78</v>
      </c>
      <c r="Q49" s="168"/>
      <c r="R49" s="172" t="s">
        <v>53</v>
      </c>
      <c r="S49" s="175">
        <v>415</v>
      </c>
      <c r="T49" s="103">
        <f t="shared" si="1"/>
        <v>0.29879518072289157</v>
      </c>
      <c r="U49" s="103">
        <f t="shared" si="4"/>
        <v>1.6867469879518038E-2</v>
      </c>
      <c r="V49" s="103">
        <f t="shared" si="4"/>
        <v>2.4096385542168863E-3</v>
      </c>
      <c r="W49" s="103">
        <f t="shared" si="4"/>
        <v>1.9277108433734924E-2</v>
      </c>
      <c r="X49" s="103">
        <f t="shared" si="4"/>
        <v>4.8192771084337394E-2</v>
      </c>
      <c r="Y49" s="103">
        <f t="shared" si="4"/>
        <v>9.397590361445779E-2</v>
      </c>
      <c r="Z49" s="103">
        <f t="shared" si="4"/>
        <v>0.12048192771084337</v>
      </c>
      <c r="AA49" s="103">
        <f t="shared" si="4"/>
        <v>0.12289156626506026</v>
      </c>
      <c r="AB49" s="103">
        <f t="shared" si="4"/>
        <v>7.1084337349397453E-3</v>
      </c>
      <c r="AC49" s="103">
        <f t="shared" si="4"/>
        <v>4.9397590361446309E-3</v>
      </c>
      <c r="AD49" s="103">
        <f t="shared" si="4"/>
        <v>4.8192771084336616E-3</v>
      </c>
      <c r="AE49" s="103">
        <f t="shared" si="4"/>
        <v>2.0120481927710876E-2</v>
      </c>
      <c r="AF49" s="84">
        <f t="shared" si="4"/>
        <v>2.0120481927710876E-2</v>
      </c>
      <c r="AG49" s="168"/>
      <c r="AH49" s="172" t="s">
        <v>53</v>
      </c>
      <c r="AI49" s="175">
        <v>415</v>
      </c>
      <c r="AJ49" s="179">
        <v>0.29879518072289157</v>
      </c>
      <c r="AK49" s="179">
        <v>5.6451612903225687E-2</v>
      </c>
      <c r="AL49" s="179">
        <v>7.6335877862596024E-3</v>
      </c>
      <c r="AM49" s="179">
        <v>6.0606060606060559E-2</v>
      </c>
      <c r="AN49" s="179">
        <v>0.14285714285714299</v>
      </c>
      <c r="AO49" s="179">
        <v>0.24374999999999988</v>
      </c>
      <c r="AP49" s="179">
        <v>0.25125628140703521</v>
      </c>
      <c r="AQ49" s="179">
        <v>0.20481927710843378</v>
      </c>
      <c r="AR49" s="179">
        <v>9.8333333333333137E-3</v>
      </c>
      <c r="AS49" s="179">
        <v>6.7667932001981247E-3</v>
      </c>
      <c r="AT49" s="179">
        <v>6.5573770491802281E-3</v>
      </c>
      <c r="AU49" s="179">
        <f t="shared" si="2"/>
        <v>2.7198697068403953E-2</v>
      </c>
      <c r="AV49" s="179">
        <f t="shared" si="2"/>
        <v>2.64785159346758E-2</v>
      </c>
    </row>
    <row r="50" spans="2:48" ht="15.75">
      <c r="B50" s="172" t="s">
        <v>54</v>
      </c>
      <c r="C50" s="175">
        <v>43</v>
      </c>
      <c r="D50" s="179">
        <v>0.11627906976744186</v>
      </c>
      <c r="E50" s="179">
        <v>0.11627906976744186</v>
      </c>
      <c r="F50" s="179">
        <v>0.11627906976744186</v>
      </c>
      <c r="G50" s="179">
        <v>0.13953488372093023</v>
      </c>
      <c r="H50" s="179">
        <v>0.16279069767441862</v>
      </c>
      <c r="I50" s="179">
        <v>0.23255813953488372</v>
      </c>
      <c r="J50" s="179">
        <v>0.37209302325581395</v>
      </c>
      <c r="K50" s="179">
        <v>0.37209302325581395</v>
      </c>
      <c r="L50" s="179">
        <v>0.42</v>
      </c>
      <c r="M50" s="179">
        <v>0.41860465116279072</v>
      </c>
      <c r="N50" s="179">
        <v>0.41860465116279072</v>
      </c>
      <c r="O50" s="112">
        <v>0.42930232558139536</v>
      </c>
      <c r="P50" s="112">
        <v>0.44</v>
      </c>
      <c r="Q50" s="168"/>
      <c r="R50" s="172" t="s">
        <v>54</v>
      </c>
      <c r="S50" s="175">
        <v>43</v>
      </c>
      <c r="T50" s="103">
        <f t="shared" si="1"/>
        <v>0.11627906976744186</v>
      </c>
      <c r="U50" s="103">
        <f t="shared" si="4"/>
        <v>0</v>
      </c>
      <c r="V50" s="103">
        <f t="shared" si="4"/>
        <v>0</v>
      </c>
      <c r="W50" s="103">
        <f t="shared" si="4"/>
        <v>2.3255813953488372E-2</v>
      </c>
      <c r="X50" s="103">
        <f t="shared" si="4"/>
        <v>2.3255813953488386E-2</v>
      </c>
      <c r="Y50" s="103">
        <f t="shared" si="4"/>
        <v>6.9767441860465101E-2</v>
      </c>
      <c r="Z50" s="103">
        <f t="shared" si="4"/>
        <v>0.13953488372093023</v>
      </c>
      <c r="AA50" s="103">
        <f t="shared" si="4"/>
        <v>0</v>
      </c>
      <c r="AB50" s="103">
        <f t="shared" si="4"/>
        <v>4.7906976744186036E-2</v>
      </c>
      <c r="AC50" s="103">
        <f t="shared" si="4"/>
        <v>-1.3953488372092648E-3</v>
      </c>
      <c r="AD50" s="103">
        <f t="shared" si="4"/>
        <v>0</v>
      </c>
      <c r="AE50" s="103">
        <f t="shared" si="4"/>
        <v>1.0697674418604641E-2</v>
      </c>
      <c r="AF50" s="84">
        <f t="shared" si="4"/>
        <v>1.0697674418604641E-2</v>
      </c>
      <c r="AG50" s="168"/>
      <c r="AH50" s="172" t="s">
        <v>54</v>
      </c>
      <c r="AI50" s="175">
        <v>43</v>
      </c>
      <c r="AJ50" s="179">
        <v>0.11627906976744186</v>
      </c>
      <c r="AK50" s="179">
        <v>0</v>
      </c>
      <c r="AL50" s="179">
        <v>0</v>
      </c>
      <c r="AM50" s="179">
        <v>0.2</v>
      </c>
      <c r="AN50" s="179">
        <v>0.16666666666666677</v>
      </c>
      <c r="AO50" s="179">
        <v>0.42857142857142844</v>
      </c>
      <c r="AP50" s="179">
        <v>0.6</v>
      </c>
      <c r="AQ50" s="179">
        <v>0</v>
      </c>
      <c r="AR50" s="179">
        <v>0.12874999999999998</v>
      </c>
      <c r="AS50" s="179">
        <v>-3.3222591362125353E-3</v>
      </c>
      <c r="AT50" s="179">
        <v>0</v>
      </c>
      <c r="AU50" s="179">
        <f t="shared" si="2"/>
        <v>2.5555555555555529E-2</v>
      </c>
      <c r="AV50" s="179">
        <f t="shared" si="2"/>
        <v>2.4918743228602359E-2</v>
      </c>
    </row>
    <row r="51" spans="2:48" ht="15.75">
      <c r="B51" s="172" t="s">
        <v>55</v>
      </c>
      <c r="C51" s="175">
        <v>14</v>
      </c>
      <c r="D51" s="179">
        <v>0.42857142857142855</v>
      </c>
      <c r="E51" s="179">
        <v>0.5</v>
      </c>
      <c r="F51" s="179">
        <v>0.6428571428571429</v>
      </c>
      <c r="G51" s="179">
        <v>0.6428571428571429</v>
      </c>
      <c r="H51" s="179">
        <v>0.6428571428571429</v>
      </c>
      <c r="I51" s="179">
        <v>0.6428571428571429</v>
      </c>
      <c r="J51" s="179">
        <v>0.6428571428571429</v>
      </c>
      <c r="K51" s="179">
        <v>0.6428571428571429</v>
      </c>
      <c r="L51" s="179">
        <v>0.71</v>
      </c>
      <c r="M51" s="179">
        <v>0.7142857142857143</v>
      </c>
      <c r="N51" s="179">
        <v>0.7857142857142857</v>
      </c>
      <c r="O51" s="112">
        <v>0.82285714285714284</v>
      </c>
      <c r="P51" s="112">
        <v>0.86</v>
      </c>
      <c r="Q51" s="168"/>
      <c r="R51" s="172" t="s">
        <v>55</v>
      </c>
      <c r="S51" s="175">
        <v>14</v>
      </c>
      <c r="T51" s="103">
        <f t="shared" si="1"/>
        <v>0.42857142857142855</v>
      </c>
      <c r="U51" s="103">
        <f t="shared" si="4"/>
        <v>7.1428571428571452E-2</v>
      </c>
      <c r="V51" s="103">
        <f t="shared" si="4"/>
        <v>0.1428571428571429</v>
      </c>
      <c r="W51" s="103">
        <f t="shared" si="4"/>
        <v>0</v>
      </c>
      <c r="X51" s="103">
        <f t="shared" si="4"/>
        <v>0</v>
      </c>
      <c r="Y51" s="103">
        <f t="shared" si="4"/>
        <v>0</v>
      </c>
      <c r="Z51" s="103">
        <f t="shared" si="4"/>
        <v>0</v>
      </c>
      <c r="AA51" s="103">
        <f t="shared" si="4"/>
        <v>0</v>
      </c>
      <c r="AB51" s="103">
        <f t="shared" si="4"/>
        <v>6.714285714285706E-2</v>
      </c>
      <c r="AC51" s="103">
        <f t="shared" si="4"/>
        <v>4.2857142857143371E-3</v>
      </c>
      <c r="AD51" s="103">
        <f t="shared" si="4"/>
        <v>7.1428571428571397E-2</v>
      </c>
      <c r="AE51" s="103">
        <f t="shared" si="4"/>
        <v>3.7142857142857144E-2</v>
      </c>
      <c r="AF51" s="84">
        <f t="shared" si="4"/>
        <v>3.7142857142857144E-2</v>
      </c>
      <c r="AG51" s="168"/>
      <c r="AH51" s="172" t="s">
        <v>55</v>
      </c>
      <c r="AI51" s="175">
        <v>14</v>
      </c>
      <c r="AJ51" s="179">
        <v>0.42857142857142855</v>
      </c>
      <c r="AK51" s="179">
        <v>0.16666666666666674</v>
      </c>
      <c r="AL51" s="179">
        <v>0.28571428571428581</v>
      </c>
      <c r="AM51" s="179">
        <v>0</v>
      </c>
      <c r="AN51" s="179">
        <v>0</v>
      </c>
      <c r="AO51" s="179">
        <v>0</v>
      </c>
      <c r="AP51" s="179">
        <v>0</v>
      </c>
      <c r="AQ51" s="179">
        <v>0</v>
      </c>
      <c r="AR51" s="179">
        <v>0.10444444444444431</v>
      </c>
      <c r="AS51" s="179">
        <v>6.0362173038230101E-3</v>
      </c>
      <c r="AT51" s="179">
        <v>9.999999999999995E-2</v>
      </c>
      <c r="AU51" s="179">
        <f t="shared" si="2"/>
        <v>4.7272727272727279E-2</v>
      </c>
      <c r="AV51" s="179">
        <f t="shared" si="2"/>
        <v>4.5138888888888888E-2</v>
      </c>
    </row>
    <row r="52" spans="2:48" ht="15.75">
      <c r="B52" s="172" t="s">
        <v>56</v>
      </c>
      <c r="C52" s="175">
        <v>89</v>
      </c>
      <c r="D52" s="179">
        <v>0.23595505617977527</v>
      </c>
      <c r="E52" s="179">
        <v>0.23595505617977527</v>
      </c>
      <c r="F52" s="179">
        <v>0.2808988764044944</v>
      </c>
      <c r="G52" s="179">
        <v>0.34831460674157305</v>
      </c>
      <c r="H52" s="179">
        <v>0.3707865168539326</v>
      </c>
      <c r="I52" s="179">
        <v>0.38202247191011235</v>
      </c>
      <c r="J52" s="179">
        <v>0.6741573033707865</v>
      </c>
      <c r="K52" s="179">
        <v>0.6966292134831461</v>
      </c>
      <c r="L52" s="179">
        <v>0.72</v>
      </c>
      <c r="M52" s="179">
        <v>0.7640449438202247</v>
      </c>
      <c r="N52" s="179">
        <v>0.7752808988764045</v>
      </c>
      <c r="O52" s="112">
        <v>0.79264044943820222</v>
      </c>
      <c r="P52" s="112">
        <v>0.81</v>
      </c>
      <c r="Q52" s="168"/>
      <c r="R52" s="172" t="s">
        <v>56</v>
      </c>
      <c r="S52" s="175">
        <v>89</v>
      </c>
      <c r="T52" s="103">
        <f t="shared" si="1"/>
        <v>0.23595505617977527</v>
      </c>
      <c r="U52" s="103">
        <f t="shared" si="4"/>
        <v>0</v>
      </c>
      <c r="V52" s="103">
        <f t="shared" si="4"/>
        <v>4.4943820224719128E-2</v>
      </c>
      <c r="W52" s="103">
        <f t="shared" si="4"/>
        <v>6.741573033707865E-2</v>
      </c>
      <c r="X52" s="103">
        <f t="shared" si="4"/>
        <v>2.247191011235955E-2</v>
      </c>
      <c r="Y52" s="103">
        <f t="shared" si="4"/>
        <v>1.1235955056179747E-2</v>
      </c>
      <c r="Z52" s="103">
        <f t="shared" si="4"/>
        <v>0.29213483146067415</v>
      </c>
      <c r="AA52" s="103">
        <f t="shared" si="4"/>
        <v>2.2471910112359605E-2</v>
      </c>
      <c r="AB52" s="103">
        <f t="shared" si="4"/>
        <v>2.337078651685387E-2</v>
      </c>
      <c r="AC52" s="103">
        <f t="shared" si="4"/>
        <v>4.4044943820224725E-2</v>
      </c>
      <c r="AD52" s="103">
        <f t="shared" si="4"/>
        <v>1.1235955056179803E-2</v>
      </c>
      <c r="AE52" s="103">
        <f t="shared" si="4"/>
        <v>1.7359550561797721E-2</v>
      </c>
      <c r="AF52" s="84">
        <f t="shared" si="4"/>
        <v>1.7359550561797832E-2</v>
      </c>
      <c r="AG52" s="168"/>
      <c r="AH52" s="172" t="s">
        <v>56</v>
      </c>
      <c r="AI52" s="175">
        <v>89</v>
      </c>
      <c r="AJ52" s="179">
        <v>0.23595505617977527</v>
      </c>
      <c r="AK52" s="179">
        <v>0</v>
      </c>
      <c r="AL52" s="179">
        <v>0.1904761904761906</v>
      </c>
      <c r="AM52" s="179">
        <v>0.23999999999999996</v>
      </c>
      <c r="AN52" s="179">
        <v>6.4516129032258063E-2</v>
      </c>
      <c r="AO52" s="179">
        <v>3.0303030303030228E-2</v>
      </c>
      <c r="AP52" s="179">
        <v>0.76470588235294112</v>
      </c>
      <c r="AQ52" s="179">
        <v>3.3333333333333416E-2</v>
      </c>
      <c r="AR52" s="179">
        <v>3.3548387096774102E-2</v>
      </c>
      <c r="AS52" s="179">
        <v>6.1173533083645454E-2</v>
      </c>
      <c r="AT52" s="179">
        <v>1.4705882352941213E-2</v>
      </c>
      <c r="AU52" s="179">
        <f t="shared" si="2"/>
        <v>2.2391304347826047E-2</v>
      </c>
      <c r="AV52" s="179">
        <f t="shared" si="2"/>
        <v>2.1900914310014983E-2</v>
      </c>
    </row>
    <row r="53" spans="2:48" ht="15.75">
      <c r="B53" s="172" t="s">
        <v>57</v>
      </c>
      <c r="C53" s="175">
        <v>87</v>
      </c>
      <c r="D53" s="179">
        <v>0.44827586206896552</v>
      </c>
      <c r="E53" s="179">
        <v>0.44827586206896552</v>
      </c>
      <c r="F53" s="179">
        <v>0.44827586206896552</v>
      </c>
      <c r="G53" s="179">
        <v>0.45977011494252873</v>
      </c>
      <c r="H53" s="179">
        <v>0.4942528735632184</v>
      </c>
      <c r="I53" s="179">
        <v>0.55172413793103448</v>
      </c>
      <c r="J53" s="179">
        <v>0.85057471264367812</v>
      </c>
      <c r="K53" s="179">
        <v>0.90804597701149425</v>
      </c>
      <c r="L53" s="179">
        <v>0.92</v>
      </c>
      <c r="M53" s="179">
        <v>0.92</v>
      </c>
      <c r="N53" s="179">
        <v>0.91954022988505746</v>
      </c>
      <c r="O53" s="112">
        <v>0.94477011494252872</v>
      </c>
      <c r="P53" s="112">
        <v>0.97</v>
      </c>
      <c r="Q53" s="168"/>
      <c r="R53" s="172" t="s">
        <v>57</v>
      </c>
      <c r="S53" s="175">
        <v>87</v>
      </c>
      <c r="T53" s="103">
        <f t="shared" si="1"/>
        <v>0.44827586206896552</v>
      </c>
      <c r="U53" s="103">
        <f t="shared" si="4"/>
        <v>0</v>
      </c>
      <c r="V53" s="103">
        <f t="shared" si="4"/>
        <v>0</v>
      </c>
      <c r="W53" s="103">
        <f t="shared" si="4"/>
        <v>1.1494252873563204E-2</v>
      </c>
      <c r="X53" s="103">
        <f t="shared" si="4"/>
        <v>3.4482758620689669E-2</v>
      </c>
      <c r="Y53" s="103">
        <f t="shared" si="4"/>
        <v>5.7471264367816077E-2</v>
      </c>
      <c r="Z53" s="103">
        <f t="shared" si="4"/>
        <v>0.29885057471264365</v>
      </c>
      <c r="AA53" s="103">
        <f t="shared" si="4"/>
        <v>5.7471264367816133E-2</v>
      </c>
      <c r="AB53" s="103">
        <f t="shared" si="4"/>
        <v>1.1954022988505786E-2</v>
      </c>
      <c r="AC53" s="103">
        <f t="shared" si="4"/>
        <v>0</v>
      </c>
      <c r="AD53" s="103">
        <f t="shared" si="4"/>
        <v>-4.5977011494258146E-4</v>
      </c>
      <c r="AE53" s="103">
        <f>O53-N53</f>
        <v>2.5229885057471257E-2</v>
      </c>
      <c r="AF53" s="84">
        <f t="shared" si="4"/>
        <v>2.5229885057471257E-2</v>
      </c>
      <c r="AG53" s="168"/>
      <c r="AH53" s="172" t="s">
        <v>57</v>
      </c>
      <c r="AI53" s="175">
        <v>87</v>
      </c>
      <c r="AJ53" s="179">
        <v>0.44827586206896552</v>
      </c>
      <c r="AK53" s="179">
        <v>0</v>
      </c>
      <c r="AL53" s="179">
        <v>0</v>
      </c>
      <c r="AM53" s="179">
        <v>2.5641025641025609E-2</v>
      </c>
      <c r="AN53" s="179">
        <v>7.5000000000000025E-2</v>
      </c>
      <c r="AO53" s="179">
        <v>0.11627906976744183</v>
      </c>
      <c r="AP53" s="179">
        <v>0.54166666666666663</v>
      </c>
      <c r="AQ53" s="179">
        <v>6.7567567567567613E-2</v>
      </c>
      <c r="AR53" s="179">
        <v>1.316455696202536E-2</v>
      </c>
      <c r="AS53" s="179">
        <v>-5.0474762618690647E-2</v>
      </c>
      <c r="AT53" s="179">
        <v>5.2631578947368356E-2</v>
      </c>
      <c r="AU53" s="179">
        <f t="shared" si="2"/>
        <v>2.7437499999999993E-2</v>
      </c>
      <c r="AV53" s="179">
        <f t="shared" si="2"/>
        <v>2.670478739582699E-2</v>
      </c>
    </row>
    <row r="54" spans="2:48" ht="15.75">
      <c r="B54" s="172" t="s">
        <v>58</v>
      </c>
      <c r="C54" s="175">
        <v>51</v>
      </c>
      <c r="D54" s="179">
        <v>0.45098039215686275</v>
      </c>
      <c r="E54" s="179">
        <v>0.49019607843137253</v>
      </c>
      <c r="F54" s="179">
        <v>0.50980392156862742</v>
      </c>
      <c r="G54" s="179">
        <v>0.56862745098039214</v>
      </c>
      <c r="H54" s="179">
        <v>0.60784313725490191</v>
      </c>
      <c r="I54" s="179">
        <v>0.60784313725490191</v>
      </c>
      <c r="J54" s="179">
        <v>0.68627450980392157</v>
      </c>
      <c r="K54" s="179">
        <v>0.74509803921568629</v>
      </c>
      <c r="L54" s="179">
        <v>0.75</v>
      </c>
      <c r="M54" s="179">
        <v>0.76470588235294112</v>
      </c>
      <c r="N54" s="179">
        <v>0.78431372549019607</v>
      </c>
      <c r="O54" s="112">
        <v>0.79215686274509811</v>
      </c>
      <c r="P54" s="112">
        <v>0.8</v>
      </c>
      <c r="Q54" s="168"/>
      <c r="R54" s="172" t="s">
        <v>58</v>
      </c>
      <c r="S54" s="175">
        <v>51</v>
      </c>
      <c r="T54" s="103">
        <f t="shared" si="1"/>
        <v>0.45098039215686275</v>
      </c>
      <c r="U54" s="103">
        <f t="shared" si="4"/>
        <v>3.9215686274509776E-2</v>
      </c>
      <c r="V54" s="103">
        <f t="shared" si="4"/>
        <v>1.9607843137254888E-2</v>
      </c>
      <c r="W54" s="103">
        <f t="shared" si="4"/>
        <v>5.8823529411764719E-2</v>
      </c>
      <c r="X54" s="103">
        <f t="shared" si="4"/>
        <v>3.9215686274509776E-2</v>
      </c>
      <c r="Y54" s="103">
        <f t="shared" si="4"/>
        <v>0</v>
      </c>
      <c r="Z54" s="103">
        <f t="shared" si="4"/>
        <v>7.8431372549019662E-2</v>
      </c>
      <c r="AA54" s="103">
        <f t="shared" si="4"/>
        <v>5.8823529411764719E-2</v>
      </c>
      <c r="AB54" s="103">
        <f t="shared" si="4"/>
        <v>4.9019607843137081E-3</v>
      </c>
      <c r="AC54" s="103">
        <f t="shared" si="4"/>
        <v>1.4705882352941124E-2</v>
      </c>
      <c r="AD54" s="103">
        <f t="shared" si="4"/>
        <v>1.9607843137254943E-2</v>
      </c>
      <c r="AE54" s="103">
        <f t="shared" si="4"/>
        <v>7.8431372549020439E-3</v>
      </c>
      <c r="AF54" s="84">
        <f t="shared" si="4"/>
        <v>7.8431372549019329E-3</v>
      </c>
      <c r="AG54" s="168"/>
      <c r="AH54" s="172" t="s">
        <v>58</v>
      </c>
      <c r="AI54" s="175">
        <v>51</v>
      </c>
      <c r="AJ54" s="179">
        <v>0.45098039215686275</v>
      </c>
      <c r="AK54" s="179">
        <v>8.6956521739130377E-2</v>
      </c>
      <c r="AL54" s="179">
        <v>3.9999999999999973E-2</v>
      </c>
      <c r="AM54" s="179">
        <v>0.11538461538461542</v>
      </c>
      <c r="AN54" s="179">
        <v>6.8965517241379268E-2</v>
      </c>
      <c r="AO54" s="179">
        <v>0</v>
      </c>
      <c r="AP54" s="179">
        <v>0.12903225806451624</v>
      </c>
      <c r="AQ54" s="179">
        <v>8.5714285714285729E-2</v>
      </c>
      <c r="AR54" s="179">
        <v>6.5789473684210288E-3</v>
      </c>
      <c r="AS54" s="179">
        <v>1.9607843137254832E-2</v>
      </c>
      <c r="AT54" s="179">
        <v>2.5641025641025696E-2</v>
      </c>
      <c r="AU54" s="179">
        <f t="shared" si="2"/>
        <v>1.0000000000000106E-2</v>
      </c>
      <c r="AV54" s="179">
        <f t="shared" si="2"/>
        <v>9.9009900990098647E-3</v>
      </c>
    </row>
    <row r="55" spans="2:48" ht="15.75">
      <c r="B55" s="187" t="s">
        <v>59</v>
      </c>
      <c r="C55" s="188">
        <v>124</v>
      </c>
      <c r="D55" s="179">
        <v>0.39516129032258063</v>
      </c>
      <c r="E55" s="179">
        <v>0.41935483870967744</v>
      </c>
      <c r="F55" s="179">
        <v>0.46774193548387094</v>
      </c>
      <c r="G55" s="179">
        <v>0.47580645161290325</v>
      </c>
      <c r="H55" s="179">
        <v>0.52419354838709675</v>
      </c>
      <c r="I55" s="179">
        <v>0.66935483870967738</v>
      </c>
      <c r="J55" s="179">
        <v>0.83870967741935487</v>
      </c>
      <c r="K55" s="179">
        <v>0.91129032258064513</v>
      </c>
      <c r="L55" s="179">
        <v>0.93</v>
      </c>
      <c r="M55" s="179">
        <v>0.92741935483870963</v>
      </c>
      <c r="N55" s="179">
        <v>0.92741935483870963</v>
      </c>
      <c r="O55" s="113">
        <v>0.93870967741935485</v>
      </c>
      <c r="P55" s="113">
        <v>0.95</v>
      </c>
      <c r="Q55" s="168"/>
      <c r="R55" s="187" t="s">
        <v>59</v>
      </c>
      <c r="S55" s="188">
        <v>124</v>
      </c>
      <c r="T55" s="103">
        <f t="shared" si="1"/>
        <v>0.39516129032258063</v>
      </c>
      <c r="U55" s="103">
        <f t="shared" si="4"/>
        <v>2.4193548387096808E-2</v>
      </c>
      <c r="V55" s="103">
        <f t="shared" si="4"/>
        <v>4.8387096774193505E-2</v>
      </c>
      <c r="W55" s="103">
        <f t="shared" si="4"/>
        <v>8.0645161290323064E-3</v>
      </c>
      <c r="X55" s="103">
        <f t="shared" si="4"/>
        <v>4.8387096774193505E-2</v>
      </c>
      <c r="Y55" s="103">
        <f t="shared" si="4"/>
        <v>0.14516129032258063</v>
      </c>
      <c r="Z55" s="103">
        <f t="shared" si="4"/>
        <v>0.16935483870967749</v>
      </c>
      <c r="AA55" s="103">
        <f t="shared" si="4"/>
        <v>7.2580645161290258E-2</v>
      </c>
      <c r="AB55" s="103">
        <f t="shared" si="4"/>
        <v>1.870967741935492E-2</v>
      </c>
      <c r="AC55" s="103">
        <f t="shared" si="4"/>
        <v>-2.580645161290418E-3</v>
      </c>
      <c r="AD55" s="103">
        <f t="shared" si="4"/>
        <v>0</v>
      </c>
      <c r="AE55" s="103">
        <f t="shared" si="4"/>
        <v>1.1290322580645218E-2</v>
      </c>
      <c r="AF55" s="84">
        <f t="shared" si="4"/>
        <v>1.1290322580645107E-2</v>
      </c>
      <c r="AG55" s="168"/>
      <c r="AH55" s="187" t="s">
        <v>59</v>
      </c>
      <c r="AI55" s="188">
        <v>124</v>
      </c>
      <c r="AJ55" s="179">
        <v>0.39516129032258063</v>
      </c>
      <c r="AK55" s="179">
        <v>6.1224489795918456E-2</v>
      </c>
      <c r="AL55" s="179">
        <v>0.11538461538461528</v>
      </c>
      <c r="AM55" s="179">
        <v>1.7241379310344931E-2</v>
      </c>
      <c r="AN55" s="179">
        <v>0.1016949152542372</v>
      </c>
      <c r="AO55" s="179">
        <v>0.27692307692307688</v>
      </c>
      <c r="AP55" s="179">
        <v>0.25301204819277123</v>
      </c>
      <c r="AQ55" s="179">
        <v>8.6538461538461453E-2</v>
      </c>
      <c r="AR55" s="179">
        <v>2.0530973451327525E-2</v>
      </c>
      <c r="AS55" s="179">
        <v>-2.7748872702047503E-3</v>
      </c>
      <c r="AT55" s="179">
        <v>0</v>
      </c>
      <c r="AU55" s="179">
        <f t="shared" si="2"/>
        <v>1.2173913043478323E-2</v>
      </c>
      <c r="AV55" s="179">
        <f t="shared" si="2"/>
        <v>1.202749140893465E-2</v>
      </c>
    </row>
    <row r="56" spans="2:48" ht="15.75">
      <c r="B56" s="173" t="s">
        <v>60</v>
      </c>
      <c r="C56" s="176">
        <v>27</v>
      </c>
      <c r="D56" s="183">
        <v>0.37037037037037035</v>
      </c>
      <c r="E56" s="183">
        <v>0.37037037037037035</v>
      </c>
      <c r="F56" s="183">
        <v>0.37037037037037035</v>
      </c>
      <c r="G56" s="183">
        <v>0.48148148148148145</v>
      </c>
      <c r="H56" s="183">
        <v>0.55555555555555558</v>
      </c>
      <c r="I56" s="183">
        <v>0.55555555555555558</v>
      </c>
      <c r="J56" s="183">
        <v>0.55555555555555558</v>
      </c>
      <c r="K56" s="183">
        <v>0.62962962962962965</v>
      </c>
      <c r="L56" s="183">
        <v>0.63</v>
      </c>
      <c r="M56" s="183">
        <v>0.66666666666666663</v>
      </c>
      <c r="N56" s="183">
        <v>0.66666666666666663</v>
      </c>
      <c r="O56" s="114">
        <v>0.68333333333333335</v>
      </c>
      <c r="P56" s="114">
        <v>0.7</v>
      </c>
      <c r="Q56" s="168"/>
      <c r="R56" s="173" t="s">
        <v>60</v>
      </c>
      <c r="S56" s="176">
        <v>27</v>
      </c>
      <c r="T56" s="109">
        <f t="shared" si="1"/>
        <v>0.37037037037037035</v>
      </c>
      <c r="U56" s="109">
        <f t="shared" si="4"/>
        <v>0</v>
      </c>
      <c r="V56" s="109">
        <f t="shared" si="4"/>
        <v>0</v>
      </c>
      <c r="W56" s="109">
        <f t="shared" si="4"/>
        <v>0.1111111111111111</v>
      </c>
      <c r="X56" s="109">
        <f t="shared" si="4"/>
        <v>7.4074074074074125E-2</v>
      </c>
      <c r="Y56" s="109">
        <f t="shared" si="4"/>
        <v>0</v>
      </c>
      <c r="Z56" s="109">
        <f t="shared" si="4"/>
        <v>0</v>
      </c>
      <c r="AA56" s="109">
        <f t="shared" si="4"/>
        <v>7.407407407407407E-2</v>
      </c>
      <c r="AB56" s="109">
        <f t="shared" si="4"/>
        <v>3.7037037037035425E-4</v>
      </c>
      <c r="AC56" s="109">
        <f t="shared" si="4"/>
        <v>3.6666666666666625E-2</v>
      </c>
      <c r="AD56" s="109">
        <f t="shared" si="4"/>
        <v>0</v>
      </c>
      <c r="AE56" s="109">
        <f t="shared" si="4"/>
        <v>1.6666666666666718E-2</v>
      </c>
      <c r="AF56" s="86">
        <f t="shared" si="4"/>
        <v>1.6666666666666607E-2</v>
      </c>
      <c r="AG56" s="168"/>
      <c r="AH56" s="173" t="s">
        <v>60</v>
      </c>
      <c r="AI56" s="176">
        <v>27</v>
      </c>
      <c r="AJ56" s="183">
        <v>0.37037037037037035</v>
      </c>
      <c r="AK56" s="183">
        <v>0</v>
      </c>
      <c r="AL56" s="183">
        <v>0</v>
      </c>
      <c r="AM56" s="183">
        <v>0.3</v>
      </c>
      <c r="AN56" s="183">
        <v>0.15384615384615397</v>
      </c>
      <c r="AO56" s="183">
        <v>0</v>
      </c>
      <c r="AP56" s="183">
        <v>0</v>
      </c>
      <c r="AQ56" s="183">
        <v>0.13333333333333333</v>
      </c>
      <c r="AR56" s="183">
        <v>5.8823529411762142E-4</v>
      </c>
      <c r="AS56" s="183">
        <v>5.8201058201058135E-2</v>
      </c>
      <c r="AT56" s="183">
        <v>0</v>
      </c>
      <c r="AU56" s="183">
        <f t="shared" si="2"/>
        <v>2.5000000000000078E-2</v>
      </c>
      <c r="AV56" s="183">
        <f t="shared" si="2"/>
        <v>2.4390243902438939E-2</v>
      </c>
    </row>
    <row r="57" spans="2:48">
      <c r="B57" s="181" t="s">
        <v>103</v>
      </c>
      <c r="C57" s="168"/>
      <c r="D57" s="168"/>
      <c r="E57" s="168"/>
      <c r="F57" s="168"/>
      <c r="G57" s="168"/>
      <c r="H57" s="168"/>
      <c r="I57" s="168"/>
      <c r="J57" s="168"/>
      <c r="K57" s="168"/>
      <c r="L57" s="168"/>
      <c r="M57" s="168"/>
      <c r="N57" s="168"/>
      <c r="Q57" s="168"/>
      <c r="R57" s="181" t="s">
        <v>103</v>
      </c>
      <c r="S57" s="168"/>
      <c r="T57" s="168"/>
      <c r="U57" s="168"/>
      <c r="V57" s="168"/>
      <c r="W57" s="168"/>
      <c r="X57" s="168"/>
      <c r="Y57" s="168"/>
      <c r="Z57" s="168"/>
      <c r="AA57" s="168"/>
      <c r="AB57" s="168"/>
      <c r="AC57" s="168"/>
      <c r="AD57" s="168"/>
      <c r="AG57" s="168"/>
      <c r="AH57" s="181" t="s">
        <v>103</v>
      </c>
      <c r="AI57" s="168"/>
      <c r="AJ57" s="168"/>
      <c r="AK57" s="168"/>
      <c r="AL57" s="168"/>
      <c r="AM57" s="168"/>
      <c r="AN57" s="168"/>
      <c r="AO57" s="168"/>
      <c r="AP57" s="168"/>
      <c r="AQ57" s="168"/>
      <c r="AR57" s="168"/>
      <c r="AS57" s="168"/>
      <c r="AT57" s="168"/>
    </row>
    <row r="58" spans="2:48" ht="67.5" customHeight="1">
      <c r="B58" s="278" t="s">
        <v>114</v>
      </c>
      <c r="C58" s="278"/>
      <c r="D58" s="278"/>
      <c r="E58" s="278"/>
      <c r="F58" s="278"/>
      <c r="G58" s="278"/>
      <c r="H58" s="278"/>
      <c r="I58" s="278"/>
      <c r="J58" s="278"/>
      <c r="K58" s="278"/>
      <c r="L58" s="278"/>
      <c r="M58" s="278"/>
      <c r="N58" s="278"/>
      <c r="O58" s="237"/>
      <c r="P58" s="237"/>
      <c r="Q58" s="178"/>
      <c r="R58" s="279" t="s">
        <v>114</v>
      </c>
      <c r="S58" s="279"/>
      <c r="T58" s="279"/>
      <c r="U58" s="279"/>
      <c r="V58" s="279"/>
      <c r="W58" s="279"/>
      <c r="X58" s="279"/>
      <c r="Y58" s="279"/>
      <c r="Z58" s="279"/>
      <c r="AA58" s="279"/>
      <c r="AB58" s="279"/>
      <c r="AC58" s="279"/>
      <c r="AD58" s="279"/>
      <c r="AE58" s="238"/>
      <c r="AF58" s="238"/>
      <c r="AG58" s="178"/>
      <c r="AH58" s="279" t="s">
        <v>114</v>
      </c>
      <c r="AI58" s="279"/>
      <c r="AJ58" s="279"/>
      <c r="AK58" s="279"/>
      <c r="AL58" s="279"/>
      <c r="AM58" s="279"/>
      <c r="AN58" s="279"/>
      <c r="AO58" s="279"/>
      <c r="AP58" s="279"/>
      <c r="AQ58" s="279"/>
      <c r="AR58" s="279"/>
      <c r="AS58" s="178"/>
      <c r="AT58" s="178"/>
      <c r="AU58" s="238"/>
    </row>
    <row r="59" spans="2:48" ht="30" customHeight="1">
      <c r="B59" s="279" t="s">
        <v>115</v>
      </c>
      <c r="C59" s="279"/>
      <c r="D59" s="279"/>
      <c r="E59" s="279"/>
      <c r="F59" s="279"/>
      <c r="G59" s="279"/>
      <c r="H59" s="279"/>
      <c r="I59" s="279"/>
      <c r="J59" s="279"/>
      <c r="K59" s="279"/>
      <c r="L59" s="279"/>
      <c r="M59" s="279"/>
      <c r="N59" s="279"/>
      <c r="O59" s="238"/>
      <c r="P59" s="238"/>
      <c r="Q59" s="178"/>
      <c r="R59" s="279" t="s">
        <v>115</v>
      </c>
      <c r="S59" s="279"/>
      <c r="T59" s="279"/>
      <c r="U59" s="279"/>
      <c r="V59" s="279"/>
      <c r="W59" s="279"/>
      <c r="X59" s="279"/>
      <c r="Y59" s="279"/>
      <c r="Z59" s="279"/>
      <c r="AA59" s="279"/>
      <c r="AB59" s="279"/>
      <c r="AC59" s="279"/>
      <c r="AD59" s="279"/>
      <c r="AE59" s="238"/>
      <c r="AF59" s="238"/>
      <c r="AG59" s="178"/>
      <c r="AH59" s="279" t="s">
        <v>115</v>
      </c>
      <c r="AI59" s="279"/>
      <c r="AJ59" s="279"/>
      <c r="AK59" s="279"/>
      <c r="AL59" s="279"/>
      <c r="AM59" s="279"/>
      <c r="AN59" s="279"/>
      <c r="AO59" s="279"/>
      <c r="AP59" s="279"/>
      <c r="AQ59" s="279"/>
      <c r="AR59" s="279"/>
      <c r="AS59" s="178"/>
      <c r="AT59" s="178"/>
      <c r="AU59" s="238"/>
    </row>
  </sheetData>
  <mergeCells count="6">
    <mergeCell ref="B58:N58"/>
    <mergeCell ref="R58:AD58"/>
    <mergeCell ref="AH58:AR58"/>
    <mergeCell ref="B59:N59"/>
    <mergeCell ref="R59:AD59"/>
    <mergeCell ref="AH59:AR59"/>
  </mergeCells>
  <conditionalFormatting sqref="D6:D56">
    <cfRule type="colorScale" priority="44">
      <colorScale>
        <cfvo type="min" val="0"/>
        <cfvo type="percentile" val="50"/>
        <cfvo type="max" val="0"/>
        <color rgb="FFF8696B"/>
        <color rgb="FFFFEB84"/>
        <color rgb="FF63BE7B"/>
      </colorScale>
    </cfRule>
  </conditionalFormatting>
  <conditionalFormatting sqref="E6:E56">
    <cfRule type="colorScale" priority="43">
      <colorScale>
        <cfvo type="min" val="0"/>
        <cfvo type="percentile" val="50"/>
        <cfvo type="max" val="0"/>
        <color rgb="FFF8696B"/>
        <color rgb="FFFFEB84"/>
        <color rgb="FF63BE7B"/>
      </colorScale>
    </cfRule>
  </conditionalFormatting>
  <conditionalFormatting sqref="F6:F56">
    <cfRule type="colorScale" priority="42">
      <colorScale>
        <cfvo type="min" val="0"/>
        <cfvo type="percentile" val="50"/>
        <cfvo type="max" val="0"/>
        <color rgb="FFF8696B"/>
        <color rgb="FFFFEB84"/>
        <color rgb="FF63BE7B"/>
      </colorScale>
    </cfRule>
  </conditionalFormatting>
  <conditionalFormatting sqref="G6:G56">
    <cfRule type="colorScale" priority="41">
      <colorScale>
        <cfvo type="min" val="0"/>
        <cfvo type="percentile" val="50"/>
        <cfvo type="max" val="0"/>
        <color rgb="FFF8696B"/>
        <color rgb="FFFFEB84"/>
        <color rgb="FF63BE7B"/>
      </colorScale>
    </cfRule>
  </conditionalFormatting>
  <conditionalFormatting sqref="H6:H56">
    <cfRule type="colorScale" priority="40">
      <colorScale>
        <cfvo type="min" val="0"/>
        <cfvo type="percentile" val="50"/>
        <cfvo type="max" val="0"/>
        <color rgb="FFF8696B"/>
        <color rgb="FFFFEB84"/>
        <color rgb="FF63BE7B"/>
      </colorScale>
    </cfRule>
  </conditionalFormatting>
  <conditionalFormatting sqref="I6:I56">
    <cfRule type="colorScale" priority="39">
      <colorScale>
        <cfvo type="min" val="0"/>
        <cfvo type="percentile" val="50"/>
        <cfvo type="max" val="0"/>
        <color rgb="FFF8696B"/>
        <color rgb="FFFFEB84"/>
        <color rgb="FF63BE7B"/>
      </colorScale>
    </cfRule>
  </conditionalFormatting>
  <conditionalFormatting sqref="J6:J56">
    <cfRule type="colorScale" priority="38">
      <colorScale>
        <cfvo type="min" val="0"/>
        <cfvo type="percentile" val="50"/>
        <cfvo type="max" val="0"/>
        <color rgb="FFF8696B"/>
        <color rgb="FFFFEB84"/>
        <color rgb="FF63BE7B"/>
      </colorScale>
    </cfRule>
  </conditionalFormatting>
  <conditionalFormatting sqref="K6:K56">
    <cfRule type="colorScale" priority="37">
      <colorScale>
        <cfvo type="min" val="0"/>
        <cfvo type="percentile" val="50"/>
        <cfvo type="max" val="0"/>
        <color rgb="FFF8696B"/>
        <color rgb="FFFFEB84"/>
        <color rgb="FF63BE7B"/>
      </colorScale>
    </cfRule>
  </conditionalFormatting>
  <conditionalFormatting sqref="L6:L56">
    <cfRule type="colorScale" priority="36">
      <colorScale>
        <cfvo type="min" val="0"/>
        <cfvo type="percentile" val="50"/>
        <cfvo type="max" val="0"/>
        <color rgb="FFF8696B"/>
        <color rgb="FFFFEB84"/>
        <color rgb="FF63BE7B"/>
      </colorScale>
    </cfRule>
  </conditionalFormatting>
  <conditionalFormatting sqref="M6:M56">
    <cfRule type="colorScale" priority="35">
      <colorScale>
        <cfvo type="min" val="0"/>
        <cfvo type="percentile" val="50"/>
        <cfvo type="max" val="0"/>
        <color rgb="FFF8696B"/>
        <color rgb="FFFFEB84"/>
        <color rgb="FF63BE7B"/>
      </colorScale>
    </cfRule>
  </conditionalFormatting>
  <conditionalFormatting sqref="N6:P56">
    <cfRule type="colorScale" priority="34">
      <colorScale>
        <cfvo type="min" val="0"/>
        <cfvo type="percentile" val="50"/>
        <cfvo type="max" val="0"/>
        <color rgb="FFF8696B"/>
        <color rgb="FFFFEB84"/>
        <color rgb="FF63BE7B"/>
      </colorScale>
    </cfRule>
  </conditionalFormatting>
  <conditionalFormatting sqref="T6:T56">
    <cfRule type="colorScale" priority="31">
      <colorScale>
        <cfvo type="min" val="0"/>
        <cfvo type="percentile" val="50"/>
        <cfvo type="max" val="0"/>
        <color rgb="FFF8696B"/>
        <color rgb="FFFFEB84"/>
        <color rgb="FF63BE7B"/>
      </colorScale>
    </cfRule>
  </conditionalFormatting>
  <conditionalFormatting sqref="U6:U56">
    <cfRule type="colorScale" priority="30">
      <colorScale>
        <cfvo type="min" val="0"/>
        <cfvo type="percentile" val="50"/>
        <cfvo type="max" val="0"/>
        <color rgb="FFF8696B"/>
        <color rgb="FFFFEB84"/>
        <color rgb="FF63BE7B"/>
      </colorScale>
    </cfRule>
  </conditionalFormatting>
  <conditionalFormatting sqref="V6:V56">
    <cfRule type="colorScale" priority="29">
      <colorScale>
        <cfvo type="min" val="0"/>
        <cfvo type="percentile" val="50"/>
        <cfvo type="max" val="0"/>
        <color rgb="FFF8696B"/>
        <color rgb="FFFFEB84"/>
        <color rgb="FF63BE7B"/>
      </colorScale>
    </cfRule>
  </conditionalFormatting>
  <conditionalFormatting sqref="W6:W56">
    <cfRule type="colorScale" priority="28">
      <colorScale>
        <cfvo type="min" val="0"/>
        <cfvo type="percentile" val="50"/>
        <cfvo type="max" val="0"/>
        <color rgb="FFF8696B"/>
        <color rgb="FFFFEB84"/>
        <color rgb="FF63BE7B"/>
      </colorScale>
    </cfRule>
  </conditionalFormatting>
  <conditionalFormatting sqref="X6:X56">
    <cfRule type="colorScale" priority="27">
      <colorScale>
        <cfvo type="min" val="0"/>
        <cfvo type="percentile" val="50"/>
        <cfvo type="max" val="0"/>
        <color rgb="FFF8696B"/>
        <color rgb="FFFFEB84"/>
        <color rgb="FF63BE7B"/>
      </colorScale>
    </cfRule>
  </conditionalFormatting>
  <conditionalFormatting sqref="Y6:Y56">
    <cfRule type="colorScale" priority="26">
      <colorScale>
        <cfvo type="min" val="0"/>
        <cfvo type="percentile" val="50"/>
        <cfvo type="max" val="0"/>
        <color rgb="FFF8696B"/>
        <color rgb="FFFFEB84"/>
        <color rgb="FF63BE7B"/>
      </colorScale>
    </cfRule>
  </conditionalFormatting>
  <conditionalFormatting sqref="Z6:Z56">
    <cfRule type="colorScale" priority="25">
      <colorScale>
        <cfvo type="min" val="0"/>
        <cfvo type="percentile" val="50"/>
        <cfvo type="max" val="0"/>
        <color rgb="FFF8696B"/>
        <color rgb="FFFFEB84"/>
        <color rgb="FF63BE7B"/>
      </colorScale>
    </cfRule>
  </conditionalFormatting>
  <conditionalFormatting sqref="AA6:AA56">
    <cfRule type="colorScale" priority="24">
      <colorScale>
        <cfvo type="min" val="0"/>
        <cfvo type="percentile" val="50"/>
        <cfvo type="max" val="0"/>
        <color rgb="FFF8696B"/>
        <color rgb="FFFFEB84"/>
        <color rgb="FF63BE7B"/>
      </colorScale>
    </cfRule>
  </conditionalFormatting>
  <conditionalFormatting sqref="AB6:AB56">
    <cfRule type="colorScale" priority="23">
      <colorScale>
        <cfvo type="min" val="0"/>
        <cfvo type="percentile" val="50"/>
        <cfvo type="max" val="0"/>
        <color rgb="FFF8696B"/>
        <color rgb="FFFFEB84"/>
        <color rgb="FF63BE7B"/>
      </colorScale>
    </cfRule>
  </conditionalFormatting>
  <conditionalFormatting sqref="AC6:AC56">
    <cfRule type="colorScale" priority="22">
      <colorScale>
        <cfvo type="min" val="0"/>
        <cfvo type="percentile" val="50"/>
        <cfvo type="max" val="0"/>
        <color rgb="FFF8696B"/>
        <color rgb="FFFFEB84"/>
        <color rgb="FF63BE7B"/>
      </colorScale>
    </cfRule>
  </conditionalFormatting>
  <conditionalFormatting sqref="AD6:AF56">
    <cfRule type="colorScale" priority="21">
      <colorScale>
        <cfvo type="min" val="0"/>
        <cfvo type="percentile" val="50"/>
        <cfvo type="max" val="0"/>
        <color rgb="FFF8696B"/>
        <color rgb="FFFFEB84"/>
        <color rgb="FF63BE7B"/>
      </colorScale>
    </cfRule>
  </conditionalFormatting>
  <conditionalFormatting sqref="AJ6:AJ56">
    <cfRule type="colorScale" priority="18">
      <colorScale>
        <cfvo type="min" val="0"/>
        <cfvo type="percentile" val="50"/>
        <cfvo type="max" val="0"/>
        <color rgb="FFF8696B"/>
        <color rgb="FFFFEB84"/>
        <color rgb="FF63BE7B"/>
      </colorScale>
    </cfRule>
  </conditionalFormatting>
  <conditionalFormatting sqref="AK6:AK56">
    <cfRule type="colorScale" priority="17">
      <colorScale>
        <cfvo type="min" val="0"/>
        <cfvo type="percentile" val="50"/>
        <cfvo type="max" val="0"/>
        <color rgb="FFF8696B"/>
        <color rgb="FFFFEB84"/>
        <color rgb="FF63BE7B"/>
      </colorScale>
    </cfRule>
  </conditionalFormatting>
  <conditionalFormatting sqref="AL6:AL56">
    <cfRule type="colorScale" priority="16">
      <colorScale>
        <cfvo type="min" val="0"/>
        <cfvo type="percentile" val="50"/>
        <cfvo type="max" val="0"/>
        <color rgb="FFF8696B"/>
        <color rgb="FFFFEB84"/>
        <color rgb="FF63BE7B"/>
      </colorScale>
    </cfRule>
  </conditionalFormatting>
  <conditionalFormatting sqref="AM6:AM56">
    <cfRule type="colorScale" priority="15">
      <colorScale>
        <cfvo type="min" val="0"/>
        <cfvo type="percentile" val="50"/>
        <cfvo type="max" val="0"/>
        <color rgb="FFF8696B"/>
        <color rgb="FFFFEB84"/>
        <color rgb="FF63BE7B"/>
      </colorScale>
    </cfRule>
  </conditionalFormatting>
  <conditionalFormatting sqref="AN6:AN56">
    <cfRule type="colorScale" priority="14">
      <colorScale>
        <cfvo type="min" val="0"/>
        <cfvo type="percentile" val="50"/>
        <cfvo type="max" val="0"/>
        <color rgb="FFF8696B"/>
        <color rgb="FFFFEB84"/>
        <color rgb="FF63BE7B"/>
      </colorScale>
    </cfRule>
  </conditionalFormatting>
  <conditionalFormatting sqref="AO6:AO56">
    <cfRule type="colorScale" priority="13">
      <colorScale>
        <cfvo type="min" val="0"/>
        <cfvo type="percentile" val="50"/>
        <cfvo type="max" val="0"/>
        <color rgb="FFF8696B"/>
        <color rgb="FFFFEB84"/>
        <color rgb="FF63BE7B"/>
      </colorScale>
    </cfRule>
  </conditionalFormatting>
  <conditionalFormatting sqref="AP6:AP56">
    <cfRule type="colorScale" priority="12">
      <colorScale>
        <cfvo type="min" val="0"/>
        <cfvo type="percentile" val="50"/>
        <cfvo type="max" val="0"/>
        <color rgb="FFF8696B"/>
        <color rgb="FFFFEB84"/>
        <color rgb="FF63BE7B"/>
      </colorScale>
    </cfRule>
  </conditionalFormatting>
  <conditionalFormatting sqref="AQ6:AQ56">
    <cfRule type="colorScale" priority="11">
      <colorScale>
        <cfvo type="min" val="0"/>
        <cfvo type="percentile" val="50"/>
        <cfvo type="max" val="0"/>
        <color rgb="FFF8696B"/>
        <color rgb="FFFFEB84"/>
        <color rgb="FF63BE7B"/>
      </colorScale>
    </cfRule>
  </conditionalFormatting>
  <conditionalFormatting sqref="AR6:AR56">
    <cfRule type="colorScale" priority="10">
      <colorScale>
        <cfvo type="min" val="0"/>
        <cfvo type="percentile" val="50"/>
        <cfvo type="max" val="0"/>
        <color rgb="FFF8696B"/>
        <color rgb="FFFFEB84"/>
        <color rgb="FF63BE7B"/>
      </colorScale>
    </cfRule>
  </conditionalFormatting>
  <conditionalFormatting sqref="AS6:AS56">
    <cfRule type="colorScale" priority="9">
      <colorScale>
        <cfvo type="min" val="0"/>
        <cfvo type="percentile" val="50"/>
        <cfvo type="max" val="0"/>
        <color rgb="FFF8696B"/>
        <color rgb="FFFFEB84"/>
        <color rgb="FF63BE7B"/>
      </colorScale>
    </cfRule>
  </conditionalFormatting>
  <conditionalFormatting sqref="AT6:AT56">
    <cfRule type="colorScale" priority="8">
      <colorScale>
        <cfvo type="min" val="0"/>
        <cfvo type="percentile" val="50"/>
        <cfvo type="max" val="0"/>
        <color rgb="FFF8696B"/>
        <color rgb="FFFFEB84"/>
        <color rgb="FF63BE7B"/>
      </colorScale>
    </cfRule>
  </conditionalFormatting>
  <conditionalFormatting sqref="AU6:AV56">
    <cfRule type="colorScale" priority="5">
      <colorScale>
        <cfvo type="min" val="0"/>
        <cfvo type="percentile" val="50"/>
        <cfvo type="max" val="0"/>
        <color rgb="FFF8696B"/>
        <color rgb="FFFFEB84"/>
        <color rgb="FF63BE7B"/>
      </colorScale>
    </cfRule>
  </conditionalFormatting>
  <conditionalFormatting sqref="AU6:AU56">
    <cfRule type="colorScale" priority="4">
      <colorScale>
        <cfvo type="min" val="0"/>
        <cfvo type="percentile" val="50"/>
        <cfvo type="max" val="0"/>
        <color rgb="FFF8696B"/>
        <color rgb="FFFFEB84"/>
        <color rgb="FF63BE7B"/>
      </colorScale>
    </cfRule>
  </conditionalFormatting>
  <conditionalFormatting sqref="AV6:AV56">
    <cfRule type="colorScale" priority="3">
      <colorScale>
        <cfvo type="min" val="0"/>
        <cfvo type="percentile" val="50"/>
        <cfvo type="max" val="0"/>
        <color rgb="FFF8696B"/>
        <color rgb="FFFFEB84"/>
        <color rgb="FF63BE7B"/>
      </colorScale>
    </cfRule>
  </conditionalFormatting>
  <conditionalFormatting sqref="AE6:AE56">
    <cfRule type="colorScale" priority="2">
      <colorScale>
        <cfvo type="min" val="0"/>
        <cfvo type="percentile" val="50"/>
        <cfvo type="max" val="0"/>
        <color rgb="FFF8696B"/>
        <color rgb="FFFFEB84"/>
        <color rgb="FF63BE7B"/>
      </colorScale>
    </cfRule>
  </conditionalFormatting>
  <conditionalFormatting sqref="AD6:AD56">
    <cfRule type="colorScale" priority="1">
      <colorScale>
        <cfvo type="min" val="0"/>
        <cfvo type="percentile" val="50"/>
        <cfvo type="max" val="0"/>
        <color rgb="FFF8696B"/>
        <color rgb="FFFFEB84"/>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04ac536-2e3c-4ac9-b234-18e9be322d0c">FMEJVNC76M2R-250-60</_dlc_DocId>
    <_dlc_DocIdUrl xmlns="104ac536-2e3c-4ac9-b234-18e9be322d0c">
      <Url>http://oncintranet/division/pdnc/oeam/_layouts/DocIdRedir.aspx?ID=FMEJVNC76M2R-250-60</Url>
      <Description>FMEJVNC76M2R-250-60</Description>
    </_dlc_DocIdUrl>
    <Information_x0020_Product xmlns="0406c2c4-c337-4d20-8503-62b36d6cea99">Scorecard</Information_x0020_Product>
    <Recency xmlns="0406c2c4-c337-4d20-8503-62b36d6cea99">2013-06</Recency>
    <Focal_x0020_Area xmlns="0406c2c4-c337-4d20-8503-62b36d6cea99">Program-wide</Focal_x0020_Area>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03FF9695CACE1478596F593F423DF7D" ma:contentTypeVersion="3" ma:contentTypeDescription="Create a new document." ma:contentTypeScope="" ma:versionID="353e5527f722a0ce04199c0991b63da6">
  <xsd:schema xmlns:xsd="http://www.w3.org/2001/XMLSchema" xmlns:xs="http://www.w3.org/2001/XMLSchema" xmlns:p="http://schemas.microsoft.com/office/2006/metadata/properties" xmlns:ns2="0406c2c4-c337-4d20-8503-62b36d6cea99" xmlns:ns3="104ac536-2e3c-4ac9-b234-18e9be322d0c" targetNamespace="http://schemas.microsoft.com/office/2006/metadata/properties" ma:root="true" ma:fieldsID="94ca2bbdfc14dc7c063f2eaba5d2ed3f" ns2:_="" ns3:_="">
    <xsd:import namespace="0406c2c4-c337-4d20-8503-62b36d6cea99"/>
    <xsd:import namespace="104ac536-2e3c-4ac9-b234-18e9be322d0c"/>
    <xsd:element name="properties">
      <xsd:complexType>
        <xsd:sequence>
          <xsd:element name="documentManagement">
            <xsd:complexType>
              <xsd:all>
                <xsd:element ref="ns2:Information_x0020_Product" minOccurs="0"/>
                <xsd:element ref="ns2:Recency" minOccurs="0"/>
                <xsd:element ref="ns3:_dlc_DocId" minOccurs="0"/>
                <xsd:element ref="ns3:_dlc_DocIdUrl" minOccurs="0"/>
                <xsd:element ref="ns3:_dlc_DocIdPersistId" minOccurs="0"/>
                <xsd:element ref="ns2:Focal_x0020_Are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6c2c4-c337-4d20-8503-62b36d6cea99" elementFormDefault="qualified">
    <xsd:import namespace="http://schemas.microsoft.com/office/2006/documentManagement/types"/>
    <xsd:import namespace="http://schemas.microsoft.com/office/infopath/2007/PartnerControls"/>
    <xsd:element name="Information_x0020_Product" ma:index="2" nillable="true" ma:displayName="Information Product" ma:default="Map (Exploratory)" ma:description="Type of Information Product:" ma:format="Dropdown" ma:internalName="Information_x0020_Product">
      <xsd:simpleType>
        <xsd:restriction base="dms:Choice">
          <xsd:enumeration value="Map (Exploratory)"/>
          <xsd:enumeration value="Map (Progress to Goal)"/>
          <xsd:enumeration value="Presentation Slide"/>
          <xsd:enumeration value="MU Acceleration Data Update"/>
          <xsd:enumeration value="Scorecard"/>
        </xsd:restriction>
      </xsd:simpleType>
    </xsd:element>
    <xsd:element name="Recency" ma:index="3" nillable="true" ma:displayName="Recency" ma:default="YYYY-MM" ma:description="Recency date format: YYYY-MM" ma:internalName="Recency">
      <xsd:simpleType>
        <xsd:restriction base="dms:Text">
          <xsd:maxLength value="255"/>
        </xsd:restriction>
      </xsd:simpleType>
    </xsd:element>
    <xsd:element name="Focal_x0020_Area" ma:index="13" nillable="true" ma:displayName="Focal Area" ma:description="Focal point of analysis" ma:format="Dropdown" ma:internalName="Focal_x0020_Area">
      <xsd:simpleType>
        <xsd:restriction base="dms:Choice">
          <xsd:enumeration value="EHR Vendors"/>
          <xsd:enumeration value="Hospitals"/>
          <xsd:enumeration value="Professionals"/>
          <xsd:enumeration value="Program-wide"/>
        </xsd:restriction>
      </xsd:simpleType>
    </xsd:element>
  </xsd:schema>
  <xsd:schema xmlns:xsd="http://www.w3.org/2001/XMLSchema" xmlns:xs="http://www.w3.org/2001/XMLSchema" xmlns:dms="http://schemas.microsoft.com/office/2006/documentManagement/types" xmlns:pc="http://schemas.microsoft.com/office/infopath/2007/PartnerControls" targetNamespace="104ac536-2e3c-4ac9-b234-18e9be322d0c"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362115-D844-47B5-B310-4EA6E211E1AF}">
  <ds:schemaRefs>
    <ds:schemaRef ds:uri="http://schemas.microsoft.com/sharepoint/v3/contenttype/forms"/>
  </ds:schemaRefs>
</ds:datastoreItem>
</file>

<file path=customXml/itemProps2.xml><?xml version="1.0" encoding="utf-8"?>
<ds:datastoreItem xmlns:ds="http://schemas.openxmlformats.org/officeDocument/2006/customXml" ds:itemID="{B130E88C-D69B-4FB2-BF20-851430ABE36C}">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0406c2c4-c337-4d20-8503-62b36d6cea99"/>
    <ds:schemaRef ds:uri="104ac536-2e3c-4ac9-b234-18e9be322d0c"/>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77F145CE-6C6E-4618-8CC3-E66DCB29BA4C}">
  <ds:schemaRefs>
    <ds:schemaRef ds:uri="http://schemas.microsoft.com/sharepoint/events"/>
  </ds:schemaRefs>
</ds:datastoreItem>
</file>

<file path=customXml/itemProps4.xml><?xml version="1.0" encoding="utf-8"?>
<ds:datastoreItem xmlns:ds="http://schemas.openxmlformats.org/officeDocument/2006/customXml" ds:itemID="{0C2D8E7F-39D0-4857-99B8-27D972BA7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6c2c4-c337-4d20-8503-62b36d6cea99"/>
    <ds:schemaRef ds:uri="104ac536-2e3c-4ac9-b234-18e9be322d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2013-06</vt:lpstr>
      <vt:lpstr>Measure Definition</vt:lpstr>
      <vt:lpstr>BW Time Series - MD PA NP Share</vt:lpstr>
      <vt:lpstr>BW Time Series -Hospitals Share</vt:lpstr>
      <vt:lpstr>C Time Series - MD PA NP Share</vt:lpstr>
      <vt:lpstr>C Time Series -Hospitals Share</vt:lpstr>
      <vt:lpstr>'2013-06'!Print_Titles</vt:lpstr>
    </vt:vector>
  </TitlesOfParts>
  <Company>DHHS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Meaningful Use Acceleration Scorecard</dc:title>
  <dc:creator>DHHS</dc:creator>
  <cp:lastModifiedBy>Victor.Lazzaro</cp:lastModifiedBy>
  <cp:lastPrinted>2013-08-21T14:11:36Z</cp:lastPrinted>
  <dcterms:created xsi:type="dcterms:W3CDTF">2013-06-06T14:09:18Z</dcterms:created>
  <dcterms:modified xsi:type="dcterms:W3CDTF">2013-08-21T14:12:42Z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0x010100003FF9695CACE1478596F593F423DF7D</vt:lpwstr>
  </property>
  <property fmtid="{D5CDD505-2E9C-101B-9397-08002B2CF9AE}" pid="3" name="_dlc_DocIdItemGuid">
    <vt:lpwstr>12cbe547-72bb-415e-8215-f65de0cd59e6</vt:lpwstr>
  </property>
</Properties>
</file>