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8" windowWidth="19320" windowHeight="12780"/>
  </bookViews>
  <sheets>
    <sheet name="Scorecard" sheetId="1" r:id="rId1"/>
    <sheet name="Pct Paid Time Series" sheetId="2" r:id="rId2"/>
    <sheet name="Definitions" sheetId="3" r:id="rId3"/>
    <sheet name="Rank Change Graphs" sheetId="5" r:id="rId4"/>
  </sheets>
  <definedNames>
    <definedName name="IDX" localSheetId="0">Scorecard!$A$1</definedName>
  </definedNames>
  <calcPr calcId="145621"/>
</workbook>
</file>

<file path=xl/calcChain.xml><?xml version="1.0" encoding="utf-8"?>
<calcChain xmlns="http://schemas.openxmlformats.org/spreadsheetml/2006/main">
  <c r="AD54" i="2" l="1"/>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D4"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AR54" i="2"/>
  <c r="AR53" i="2"/>
  <c r="AR52" i="2"/>
  <c r="AR51" i="2"/>
  <c r="AR50" i="2"/>
  <c r="AR49" i="2"/>
  <c r="AR48" i="2"/>
  <c r="AR47" i="2"/>
  <c r="AR46" i="2"/>
  <c r="AR45" i="2"/>
  <c r="AR44" i="2"/>
  <c r="AR43" i="2"/>
  <c r="AR42" i="2"/>
  <c r="AR41" i="2"/>
  <c r="AR40" i="2"/>
  <c r="AR39" i="2"/>
  <c r="AR38" i="2"/>
  <c r="AR37" i="2"/>
  <c r="AR36" i="2"/>
  <c r="AR35" i="2"/>
  <c r="AR34" i="2"/>
  <c r="AR33" i="2"/>
  <c r="AR32" i="2"/>
  <c r="AR31" i="2"/>
  <c r="AR30" i="2"/>
  <c r="AR29" i="2"/>
  <c r="AR28" i="2"/>
  <c r="AR27" i="2"/>
  <c r="AR26" i="2"/>
  <c r="AR25" i="2"/>
  <c r="AR24" i="2"/>
  <c r="AR23" i="2"/>
  <c r="AR22" i="2"/>
  <c r="AR21" i="2"/>
  <c r="AR20" i="2"/>
  <c r="AR19" i="2"/>
  <c r="AR18" i="2"/>
  <c r="AR17" i="2"/>
  <c r="AR16" i="2"/>
  <c r="AR15" i="2"/>
  <c r="AR14" i="2"/>
  <c r="AR13" i="2"/>
  <c r="AR12" i="2"/>
  <c r="AR11" i="2"/>
  <c r="AR10" i="2"/>
  <c r="AR9" i="2"/>
  <c r="AR8" i="2"/>
  <c r="AR7" i="2"/>
  <c r="AR6" i="2"/>
  <c r="AR5" i="2"/>
  <c r="AR4" i="2"/>
  <c r="AK5" i="2"/>
  <c r="AK6" i="2"/>
  <c r="AS6" i="2" s="1"/>
  <c r="AK7" i="2"/>
  <c r="AK8" i="2"/>
  <c r="AS8" i="2" s="1"/>
  <c r="AK9" i="2"/>
  <c r="AS9" i="2" s="1"/>
  <c r="AK10" i="2"/>
  <c r="AS10" i="2" s="1"/>
  <c r="AK11" i="2"/>
  <c r="AK12" i="2"/>
  <c r="AS12" i="2" s="1"/>
  <c r="AK13" i="2"/>
  <c r="AS13" i="2" s="1"/>
  <c r="AK14" i="2"/>
  <c r="AS14" i="2" s="1"/>
  <c r="AK15" i="2"/>
  <c r="AK16" i="2"/>
  <c r="AS16" i="2" s="1"/>
  <c r="AK17" i="2"/>
  <c r="AS17" i="2" s="1"/>
  <c r="AK18" i="2"/>
  <c r="AS18" i="2" s="1"/>
  <c r="AK19" i="2"/>
  <c r="AK20" i="2"/>
  <c r="AS20" i="2" s="1"/>
  <c r="AK21" i="2"/>
  <c r="AS21" i="2" s="1"/>
  <c r="AK22" i="2"/>
  <c r="AS22" i="2" s="1"/>
  <c r="AK23" i="2"/>
  <c r="AK24" i="2"/>
  <c r="AS24" i="2" s="1"/>
  <c r="AK25" i="2"/>
  <c r="AS25" i="2" s="1"/>
  <c r="AK26" i="2"/>
  <c r="AS26" i="2" s="1"/>
  <c r="AK27" i="2"/>
  <c r="AK28" i="2"/>
  <c r="AS28" i="2" s="1"/>
  <c r="AK29" i="2"/>
  <c r="AS29" i="2" s="1"/>
  <c r="AK30" i="2"/>
  <c r="AS30" i="2" s="1"/>
  <c r="AK31" i="2"/>
  <c r="AK32" i="2"/>
  <c r="AS32" i="2" s="1"/>
  <c r="AK33" i="2"/>
  <c r="AS33" i="2" s="1"/>
  <c r="AK34" i="2"/>
  <c r="AS34" i="2" s="1"/>
  <c r="AK35" i="2"/>
  <c r="AK36" i="2"/>
  <c r="AS36" i="2" s="1"/>
  <c r="AK37" i="2"/>
  <c r="AS37" i="2" s="1"/>
  <c r="AK38" i="2"/>
  <c r="AS38" i="2" s="1"/>
  <c r="AK39" i="2"/>
  <c r="AK40" i="2"/>
  <c r="AS40" i="2" s="1"/>
  <c r="AK41" i="2"/>
  <c r="AS41" i="2" s="1"/>
  <c r="AK42" i="2"/>
  <c r="AS42" i="2" s="1"/>
  <c r="AK43" i="2"/>
  <c r="AK44" i="2"/>
  <c r="AS44" i="2" s="1"/>
  <c r="AK45" i="2"/>
  <c r="AS45" i="2" s="1"/>
  <c r="AK46" i="2"/>
  <c r="AS46" i="2" s="1"/>
  <c r="AK47" i="2"/>
  <c r="AK48" i="2"/>
  <c r="AS48" i="2" s="1"/>
  <c r="AK49" i="2"/>
  <c r="AS49" i="2" s="1"/>
  <c r="AK50" i="2"/>
  <c r="AS50" i="2" s="1"/>
  <c r="AK51" i="2"/>
  <c r="AK52" i="2"/>
  <c r="AS52" i="2" s="1"/>
  <c r="AK53" i="2"/>
  <c r="AS53" i="2" s="1"/>
  <c r="AK54" i="2"/>
  <c r="AS54" i="2" s="1"/>
  <c r="AK4" i="2"/>
  <c r="AS4" i="2" s="1"/>
  <c r="AO6" i="2"/>
  <c r="AP6" i="2" s="1"/>
  <c r="AO7" i="2"/>
  <c r="AP7" i="2" s="1"/>
  <c r="AO8" i="2"/>
  <c r="AP8" i="2" s="1"/>
  <c r="AO9" i="2"/>
  <c r="AP9" i="2" s="1"/>
  <c r="AO10" i="2"/>
  <c r="AP10" i="2" s="1"/>
  <c r="AO11" i="2"/>
  <c r="AP11" i="2" s="1"/>
  <c r="AO12" i="2"/>
  <c r="AP12" i="2" s="1"/>
  <c r="AO13" i="2"/>
  <c r="AP13" i="2" s="1"/>
  <c r="AO14" i="2"/>
  <c r="AP14" i="2" s="1"/>
  <c r="AO15" i="2"/>
  <c r="AP15" i="2" s="1"/>
  <c r="AO16" i="2"/>
  <c r="AP16" i="2" s="1"/>
  <c r="AO17" i="2"/>
  <c r="AP17" i="2" s="1"/>
  <c r="AO18" i="2"/>
  <c r="AP18" i="2" s="1"/>
  <c r="AO19" i="2"/>
  <c r="AP19" i="2" s="1"/>
  <c r="AO20" i="2"/>
  <c r="AP20" i="2" s="1"/>
  <c r="AO21" i="2"/>
  <c r="AP21" i="2" s="1"/>
  <c r="AO22" i="2"/>
  <c r="AP22" i="2" s="1"/>
  <c r="AO23" i="2"/>
  <c r="AP23" i="2" s="1"/>
  <c r="AO24" i="2"/>
  <c r="AP24" i="2" s="1"/>
  <c r="AO25" i="2"/>
  <c r="AP25" i="2" s="1"/>
  <c r="AO26" i="2"/>
  <c r="AP26" i="2" s="1"/>
  <c r="AO27" i="2"/>
  <c r="AP27" i="2" s="1"/>
  <c r="AO28" i="2"/>
  <c r="AP28" i="2" s="1"/>
  <c r="AO29" i="2"/>
  <c r="AP29" i="2" s="1"/>
  <c r="AO30" i="2"/>
  <c r="AP30" i="2" s="1"/>
  <c r="AO31" i="2"/>
  <c r="AP31" i="2" s="1"/>
  <c r="AO32" i="2"/>
  <c r="AP32" i="2" s="1"/>
  <c r="AO33" i="2"/>
  <c r="AP33" i="2" s="1"/>
  <c r="AO34" i="2"/>
  <c r="AP34" i="2" s="1"/>
  <c r="AO35" i="2"/>
  <c r="AP35" i="2" s="1"/>
  <c r="AO36" i="2"/>
  <c r="AP36" i="2" s="1"/>
  <c r="AO37" i="2"/>
  <c r="AP37" i="2" s="1"/>
  <c r="AO38" i="2"/>
  <c r="AP38" i="2" s="1"/>
  <c r="AO39" i="2"/>
  <c r="AP39" i="2" s="1"/>
  <c r="AO40" i="2"/>
  <c r="AP40" i="2" s="1"/>
  <c r="AO41" i="2"/>
  <c r="AP41" i="2" s="1"/>
  <c r="AO42" i="2"/>
  <c r="AP42" i="2" s="1"/>
  <c r="AO43" i="2"/>
  <c r="AP43" i="2" s="1"/>
  <c r="AO44" i="2"/>
  <c r="AP44" i="2" s="1"/>
  <c r="AO45" i="2"/>
  <c r="AP45" i="2" s="1"/>
  <c r="AO46" i="2"/>
  <c r="AP46" i="2" s="1"/>
  <c r="AO47" i="2"/>
  <c r="AP47" i="2" s="1"/>
  <c r="AO48" i="2"/>
  <c r="AP48" i="2" s="1"/>
  <c r="AO49" i="2"/>
  <c r="AP49" i="2" s="1"/>
  <c r="AO50" i="2"/>
  <c r="AP50" i="2" s="1"/>
  <c r="AO51" i="2"/>
  <c r="AP51" i="2" s="1"/>
  <c r="AO52" i="2"/>
  <c r="AP52" i="2" s="1"/>
  <c r="AO53" i="2"/>
  <c r="AP53" i="2" s="1"/>
  <c r="AO54" i="2"/>
  <c r="AP54" i="2" s="1"/>
  <c r="AO5" i="2"/>
  <c r="AP5" i="2" s="1"/>
  <c r="AO4" i="2"/>
  <c r="AP4" i="2" s="1"/>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N5" i="2"/>
  <c r="N4" i="2"/>
  <c r="U5" i="2"/>
  <c r="V5" i="2" s="1"/>
  <c r="U6" i="2"/>
  <c r="V6" i="2" s="1"/>
  <c r="U7" i="2"/>
  <c r="U8" i="2"/>
  <c r="V8" i="2" s="1"/>
  <c r="U9" i="2"/>
  <c r="V9" i="2" s="1"/>
  <c r="U10" i="2"/>
  <c r="V10" i="2" s="1"/>
  <c r="U11" i="2"/>
  <c r="U12" i="2"/>
  <c r="V12" i="2" s="1"/>
  <c r="U13" i="2"/>
  <c r="V13" i="2" s="1"/>
  <c r="U14" i="2"/>
  <c r="V14" i="2" s="1"/>
  <c r="U15" i="2"/>
  <c r="U16" i="2"/>
  <c r="V16" i="2" s="1"/>
  <c r="U17" i="2"/>
  <c r="V17" i="2" s="1"/>
  <c r="U18" i="2"/>
  <c r="V18" i="2" s="1"/>
  <c r="U19" i="2"/>
  <c r="U20" i="2"/>
  <c r="V20" i="2" s="1"/>
  <c r="U21" i="2"/>
  <c r="V21" i="2" s="1"/>
  <c r="U22" i="2"/>
  <c r="V22" i="2" s="1"/>
  <c r="U23" i="2"/>
  <c r="U24" i="2"/>
  <c r="V24" i="2" s="1"/>
  <c r="U25" i="2"/>
  <c r="V25" i="2" s="1"/>
  <c r="U26" i="2"/>
  <c r="V26" i="2" s="1"/>
  <c r="U27" i="2"/>
  <c r="U28" i="2"/>
  <c r="V28" i="2" s="1"/>
  <c r="U29" i="2"/>
  <c r="V29" i="2" s="1"/>
  <c r="U30" i="2"/>
  <c r="V30" i="2" s="1"/>
  <c r="U31" i="2"/>
  <c r="U32" i="2"/>
  <c r="V32" i="2" s="1"/>
  <c r="U33" i="2"/>
  <c r="V33" i="2" s="1"/>
  <c r="U34" i="2"/>
  <c r="V34" i="2" s="1"/>
  <c r="U35" i="2"/>
  <c r="U36" i="2"/>
  <c r="V36" i="2" s="1"/>
  <c r="U37" i="2"/>
  <c r="V37" i="2" s="1"/>
  <c r="U38" i="2"/>
  <c r="V38" i="2" s="1"/>
  <c r="U39" i="2"/>
  <c r="U40" i="2"/>
  <c r="V40" i="2" s="1"/>
  <c r="U41" i="2"/>
  <c r="V41" i="2" s="1"/>
  <c r="U42" i="2"/>
  <c r="V42" i="2" s="1"/>
  <c r="U43" i="2"/>
  <c r="U44" i="2"/>
  <c r="V44" i="2" s="1"/>
  <c r="U45" i="2"/>
  <c r="V45" i="2" s="1"/>
  <c r="U46" i="2"/>
  <c r="V46" i="2" s="1"/>
  <c r="U47" i="2"/>
  <c r="U48" i="2"/>
  <c r="V48" i="2" s="1"/>
  <c r="U49" i="2"/>
  <c r="V49" i="2" s="1"/>
  <c r="U50" i="2"/>
  <c r="V50" i="2" s="1"/>
  <c r="U51" i="2"/>
  <c r="V51" i="2" s="1"/>
  <c r="U52" i="2"/>
  <c r="V52" i="2" s="1"/>
  <c r="U53" i="2"/>
  <c r="V53" i="2" s="1"/>
  <c r="U54" i="2"/>
  <c r="V54" i="2" s="1"/>
  <c r="U4" i="2"/>
  <c r="Q3" i="2"/>
  <c r="P3" i="2"/>
  <c r="O3" i="2"/>
  <c r="M3" i="2"/>
  <c r="L3" i="2"/>
  <c r="K3" i="2"/>
  <c r="J3" i="2"/>
  <c r="I3" i="2"/>
  <c r="H3" i="2"/>
  <c r="F3" i="2"/>
  <c r="E3" i="2"/>
  <c r="D3" i="2"/>
  <c r="C3" i="2"/>
  <c r="V4" i="2" l="1"/>
  <c r="V47" i="2"/>
  <c r="V43" i="2"/>
  <c r="V39" i="2"/>
  <c r="V35" i="2"/>
  <c r="V31" i="2"/>
  <c r="V27" i="2"/>
  <c r="V23" i="2"/>
  <c r="V19" i="2"/>
  <c r="V15" i="2"/>
  <c r="V11" i="2"/>
  <c r="V7" i="2"/>
  <c r="AS51" i="2"/>
  <c r="AS47" i="2"/>
  <c r="AS43" i="2"/>
  <c r="AS39" i="2"/>
  <c r="AS35" i="2"/>
  <c r="AS31" i="2"/>
  <c r="AS27" i="2"/>
  <c r="AS23" i="2"/>
  <c r="AS19" i="2"/>
  <c r="AS15" i="2"/>
  <c r="AS11" i="2"/>
  <c r="AS7" i="2"/>
  <c r="AS5" i="2"/>
  <c r="S3" i="2"/>
  <c r="T3" i="2"/>
  <c r="R3" i="2" l="1"/>
</calcChain>
</file>

<file path=xl/sharedStrings.xml><?xml version="1.0" encoding="utf-8"?>
<sst xmlns="http://schemas.openxmlformats.org/spreadsheetml/2006/main" count="236" uniqueCount="105">
  <si>
    <t>Region</t>
  </si>
  <si>
    <t>Est. Num of Physicians, PAs, NPs</t>
  </si>
  <si>
    <t>Share of eligible MD, PAs, NPs that have received a payment under Medicare or Medicaid</t>
  </si>
  <si>
    <t>Number of Eligible Professionals who have received a payment under Medicare or Medicaid</t>
  </si>
  <si>
    <t>Number of eligible professionals who have received a payment under Medicare</t>
  </si>
  <si>
    <t>Number of eligible professionals who have received a payment under Medicaid</t>
  </si>
  <si>
    <t>Est. Num of Physicians, PAs, NPs in Rural Areas</t>
  </si>
  <si>
    <t>Share of MDs, PAs, NPs in rural areas that have received a payment under Medicare or Medicaid</t>
  </si>
  <si>
    <t>Number of eligible professionals in rural areas who have received a payment under Medicare or Medicaid</t>
  </si>
  <si>
    <t>Est. Num of Hospitals</t>
  </si>
  <si>
    <t>Share of hospitals that have received a payment under Medicare or Medicaid</t>
  </si>
  <si>
    <t>Number of eligible hospitals that have received a payment under Medicare or Medicaid</t>
  </si>
  <si>
    <t>Number of eligible hospitals in rural areas that have recived a payment under Medicare or Medicaid</t>
  </si>
  <si>
    <t>Alabama</t>
  </si>
  <si>
    <t>Alaska</t>
  </si>
  <si>
    <t>Arizona</t>
  </si>
  <si>
    <t>Arkansas</t>
  </si>
  <si>
    <t>California</t>
  </si>
  <si>
    <t>Colorado</t>
  </si>
  <si>
    <t>Connecticut</t>
  </si>
  <si>
    <t>Delaware</t>
  </si>
  <si>
    <t>District Of Columbia</t>
  </si>
  <si>
    <t>.</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</si>
  <si>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</si>
  <si>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</si>
  <si>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</si>
  <si>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</si>
  <si>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</si>
  <si>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</si>
  <si>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</si>
  <si>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</si>
  <si>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</si>
  <si>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</si>
  <si>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</si>
  <si>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</si>
  <si>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</si>
  <si>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</si>
  <si>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</si>
  <si>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</si>
  <si>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</si>
  <si>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</si>
  <si>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National</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</si>
  <si>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</si>
  <si>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</si>
  <si>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</si>
  <si>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</si>
  <si>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</si>
  <si>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</si>
  <si>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</si>
  <si>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</si>
  <si>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</si>
  <si>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</si>
  <si>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</si>
  <si>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</si>
  <si>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</si>
  <si>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</si>
  <si>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</si>
  <si>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</si>
  <si>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</si>
  <si>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</si>
  <si>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</si>
  <si>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</si>
  <si>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</si>
  <si>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</si>
  <si>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</si>
  <si>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</si>
  <si>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Based on CMS EHR Incentive Data through September 30, 2013. </t>
  </si>
  <si>
    <t>Share of Physicians, Physician's Assistants, and Nurse Practicioners that Received CMS EHR Incentive Program payment</t>
  </si>
  <si>
    <t>Footnotes:</t>
  </si>
  <si>
    <t>1  The number of Physicians, Physician's Assistants, and Nurse Practicioners in active practice in each state is estimated by ONC using SK&amp;A data. SK&amp;A is market research company that surveys health care providers. ONC procures this data and uses it to estimate the number of providers in each state. These health care provider estimates include all providers in the related specialities, so it includes more providers than are eligible to participate in the CMS EHR Incentive Programs, given those programs participation requirments. Accordingly, estimates in this table may actually underestimate the share of eligible providers in each state that are participating in the CMS EHR Incentive Programs.</t>
  </si>
  <si>
    <t>2 The unduplicated count of physicians, NPs, and PAs who have received a payment under the Centers for Medicare and Medicaid Services' EHR Incentive Programs.  Results of this analysis may defer from summary staistics reported by CMS.  For more information, contact ONCRequest@hhs.gov</t>
  </si>
  <si>
    <t>Meaningful Use Acceleration State Challenge Measures Detail</t>
  </si>
  <si>
    <t>Measure</t>
  </si>
  <si>
    <t>Numerator</t>
  </si>
  <si>
    <t>Numerator Source</t>
  </si>
  <si>
    <t>Denominator</t>
  </si>
  <si>
    <t>Denominator Source</t>
  </si>
  <si>
    <t>Progress toward EHR Incentive Payment among Eligible Professionals</t>
  </si>
  <si>
    <t>Number of eligible professionals who have received a payment under the Medicare or Medicaid EHR Incentive Program</t>
  </si>
  <si>
    <t xml:space="preserve">Unduplicated count of eligible professionals who have received a payment under the Medicare or Medicaid EHR Incentive Program </t>
  </si>
  <si>
    <t>CMS Payment Report</t>
  </si>
  <si>
    <t>n/a</t>
  </si>
  <si>
    <t>Number of eligible professionals who have received a payment under the Medicare EHR Incentive Program</t>
  </si>
  <si>
    <t xml:space="preserve">Unduplicated count of eligible professionals who have received a payment under the Medicare EHR Incentive Program </t>
  </si>
  <si>
    <t>Number of eligible professionals who have received a payment under the Medicaid EHR Incentive Program</t>
  </si>
  <si>
    <t xml:space="preserve">Unduplicated count of eligible professionals who have received a payment under the Medicaid EHR Incentive Program </t>
  </si>
  <si>
    <t>Share of ambulatory physicians, NPs, and PAs who have received a payment under the Medicare or Medicaid EHR Incentive Program by 11/30/2012</t>
  </si>
  <si>
    <t xml:space="preserve">Unduplicated count of physicians, NPs, and PAs who have received a payment under the Medicare or Medicaid EHR Incentive Program </t>
  </si>
  <si>
    <t>Number of ambulatory physicians, NPs, and PAs in active practice</t>
  </si>
  <si>
    <t>SK&amp;A</t>
  </si>
  <si>
    <t>Progress toward EHR Incentive Payment among Eligible Hospitals</t>
  </si>
  <si>
    <t>Number of eligible hospitals that have received a payment under the Medicare or Medicaid EHR Incentive Program</t>
  </si>
  <si>
    <t xml:space="preserve">Unduplicated count of eligible hospitals that have received a payment under the Medicare or Medicaid EHR Incentive Program </t>
  </si>
  <si>
    <t>Share of hospitals that have received a payment under the Medicare or Medicaid EHR Incentive Program by 11/30/2012</t>
  </si>
  <si>
    <t>Number of short stay and critical access hospitals in the state</t>
  </si>
  <si>
    <t>CMS Data Compendium 2011</t>
  </si>
  <si>
    <t>Progress toward EHR Incentive Payment in Rural Areas</t>
  </si>
  <si>
    <t>Number of eligible professionals in rural areas who have received a payment under the Medicare or Medicaid EHR Incentive Program</t>
  </si>
  <si>
    <t>Unduplicated count of eligible professionals who have received a payment under the Medicare or Medicaid EHR Incentive Program and have a business zip code located in a nonmetropolitan county according to the Office of Management and Budget Core Based Statistical Area designations</t>
  </si>
  <si>
    <t>CMS Registration and Payment Report</t>
  </si>
  <si>
    <t>Number of eligible hospitals in rural areas who have received a payment under the Medicare or Medicaid EHR Incentive Program</t>
  </si>
  <si>
    <t>Unduplicated count of eligible hospitals that have received a payment under the Medicare or Medicaid EHR Incentive Program and have a business zip code located in a nonmetropolitan county according to the Office of Management and Budget Core Based Statistical Area designations</t>
  </si>
  <si>
    <t>RANK</t>
  </si>
  <si>
    <t>Share of Hospitals that Received CMS EHR Incentive Program payment</t>
  </si>
  <si>
    <t>6 mo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</si>
</sst>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18" x14ac:knownFonts="1">
    <font>
      <sz val="11"/>
      <color theme="1"/>
      <name val="Calibri"/>
      <family val="2"/>
      <scheme val="minor"/>
    </font>
    <font>
      <sz val="10"/>
      <color rgb="FF000000"/>
      <name val="Arial"/>
      <family val="2"/>
    </font>
    <font>
      <sz val="11"/>
      <color rgb="FF000000"/>
      <name val="Arial"/>
      <family val="2"/>
    </font>
    <font>
      <b/>
      <sz val="11"/>
      <color theme="1"/>
      <name val="Calibri"/>
      <family val="2"/>
      <scheme val="minor"/>
    </font>
    <font>
      <b/>
      <sz val="16"/>
      <color theme="3" tint="0.39997558519241921"/>
      <name val="Calibri"/>
      <family val="2"/>
      <scheme val="minor"/>
    </font>
    <font>
      <b/>
      <sz val="11"/>
      <name val="Calibri"/>
      <family val="2"/>
      <scheme val="minor"/>
    </font>
    <font>
      <sz val="12"/>
      <name val="Arial"/>
      <family val="2"/>
    </font>
    <font>
      <sz val="10"/>
      <name val="Arial"/>
      <family val="2"/>
    </font>
    <font>
      <sz val="11"/>
      <name val="Arial"/>
      <family val="2"/>
    </font>
    <font>
      <sz val="12"/>
      <name val="Calibri"/>
      <family val="2"/>
      <scheme val="minor"/>
    </font>
    <font>
      <sz val="11"/>
      <name val="Calibri"/>
      <family val="2"/>
      <scheme val="minor"/>
    </font>
    <font>
      <b/>
      <sz val="12"/>
      <color theme="1"/>
      <name val="Calibri"/>
      <family val="2"/>
      <scheme val="minor"/>
    </font>
    <font>
      <b/>
      <u/>
      <sz val="11"/>
      <color theme="1"/>
      <name val="Calibri"/>
      <family val="2"/>
      <scheme val="minor"/>
    </font>
    <font>
      <sz val="9"/>
      <color theme="1"/>
      <name val="Calibri"/>
      <family val="2"/>
      <scheme val="minor"/>
    </font>
    <font>
      <b/>
      <sz val="11"/>
      <name val="Arial"/>
      <family val="2"/>
    </font>
    <font>
      <b/>
      <sz val="11"/>
      <color theme="0"/>
      <name val="Arial"/>
      <family val="2"/>
    </font>
    <font>
      <sz val="11"/>
      <color theme="1"/>
      <name val="Calibri"/>
      <family val="2"/>
      <scheme val="minor"/>
    </font>
    <font>
      <sz val="10"/>
      <color rgb="FF0070C0"/>
      <name val="Arial"/>
      <family val="2"/>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1"/>
        <bgColor indexed="64"/>
      </patternFill>
    </fill>
  </fills>
  <borders count="23">
    <border>
      <left/>
      <right/>
      <top/>
      <bottom/>
      <diagonal/>
    </border>
    <border>
      <left style="medium">
        <color rgb="FFC1C1C1"/>
      </left>
      <right/>
      <top style="medium">
        <color rgb="FFC1C1C1"/>
      </top>
      <bottom/>
      <diagonal/>
    </border>
    <border>
      <left/>
      <right/>
      <top style="medium">
        <color rgb="FFC1C1C1"/>
      </top>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theme="0" tint="-0.34998626667073579"/>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34998626667073579"/>
      </right>
      <top style="thin">
        <color theme="0" tint="-0.499984740745262"/>
      </top>
      <bottom style="thin">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auto="1"/>
      </top>
      <bottom style="hair">
        <color auto="1"/>
      </bottom>
      <diagonal/>
    </border>
    <border>
      <left style="medium">
        <color rgb="FFC1C1C1"/>
      </left>
      <right style="medium">
        <color rgb="FFC1C1C1"/>
      </right>
      <top/>
      <bottom/>
      <diagonal/>
    </border>
    <border>
      <left style="medium">
        <color rgb="FFC1C1C1"/>
      </left>
      <right style="medium">
        <color rgb="FFC1C1C1"/>
      </right>
      <top style="medium">
        <color rgb="FFC1C1C1"/>
      </top>
      <bottom/>
      <diagonal/>
    </border>
    <border>
      <left style="medium">
        <color rgb="FFC1C1C1"/>
      </left>
      <right style="medium">
        <color rgb="FFC1C1C1"/>
      </right>
      <top/>
      <bottom style="thin">
        <color indexed="64"/>
      </bottom>
      <diagonal/>
    </border>
  </borders>
  <cellStyleXfs count="2">
    <xf numFmtId="0" fontId="0" fillId="0" borderId="0"/>
    <xf numFmtId="9" fontId="16" fillId="0" borderId="0" applyFont="0" applyFill="0" applyBorder="0" applyAlignment="0" applyProtection="0"/>
  </cellStyleXfs>
  <cellXfs count="79">
    <xf numFmtId="0" fontId="0" fillId="0" borderId="0" xfId="0"/>
    <xf numFmtId="0" fontId="1" fillId="0" borderId="0" xfId="0" applyFont="1" applyAlignment="1">
      <alignment horizontal="center"/>
    </xf>
    <xf numFmtId="0" fontId="4" fillId="0" borderId="0" xfId="0" applyFont="1" applyFill="1"/>
    <xf numFmtId="0" fontId="0" fillId="0" borderId="0" xfId="0" applyAlignment="1">
      <alignment horizontal="right"/>
    </xf>
    <xf numFmtId="0" fontId="5" fillId="0" borderId="3" xfId="0" applyFont="1" applyFill="1" applyBorder="1" applyAlignment="1">
      <alignment horizontal="center" wrapText="1"/>
    </xf>
    <xf numFmtId="17" fontId="5" fillId="0" borderId="4" xfId="0" applyNumberFormat="1" applyFont="1" applyFill="1" applyBorder="1" applyAlignment="1">
      <alignment horizontal="center" vertical="center" wrapText="1"/>
    </xf>
    <xf numFmtId="17" fontId="5" fillId="0" borderId="5" xfId="0" applyNumberFormat="1" applyFont="1" applyFill="1" applyBorder="1" applyAlignment="1">
      <alignment horizontal="center" vertical="center" wrapText="1"/>
    </xf>
    <xf numFmtId="17" fontId="5" fillId="0" borderId="0" xfId="0" applyNumberFormat="1" applyFont="1" applyFill="1" applyBorder="1" applyAlignment="1">
      <alignment horizontal="center" vertical="center" wrapText="1"/>
    </xf>
    <xf numFmtId="0" fontId="6" fillId="0" borderId="6" xfId="0" applyFont="1" applyFill="1" applyBorder="1"/>
    <xf numFmtId="164" fontId="7" fillId="0" borderId="6" xfId="0" applyNumberFormat="1" applyFont="1" applyFill="1" applyBorder="1" applyAlignment="1">
      <alignment horizontal="center" wrapText="1"/>
    </xf>
    <xf numFmtId="9" fontId="7" fillId="0" borderId="6" xfId="0" applyNumberFormat="1" applyFont="1" applyFill="1" applyBorder="1" applyAlignment="1">
      <alignment horizontal="right" vertical="center" wrapText="1"/>
    </xf>
    <xf numFmtId="0" fontId="6" fillId="0" borderId="7" xfId="0" applyFont="1" applyFill="1" applyBorder="1" applyAlignment="1">
      <alignment horizontal="left" vertical="top"/>
    </xf>
    <xf numFmtId="164" fontId="8" fillId="0" borderId="8" xfId="0" applyNumberFormat="1" applyFont="1" applyFill="1" applyBorder="1" applyAlignment="1">
      <alignment horizontal="center" vertical="top"/>
    </xf>
    <xf numFmtId="9" fontId="9" fillId="0" borderId="9" xfId="0" applyNumberFormat="1" applyFont="1" applyFill="1" applyBorder="1" applyAlignment="1">
      <alignment horizontal="center"/>
    </xf>
    <xf numFmtId="0" fontId="6" fillId="0" borderId="10" xfId="0" applyFont="1" applyFill="1" applyBorder="1" applyAlignment="1">
      <alignment horizontal="left" vertical="top"/>
    </xf>
    <xf numFmtId="164" fontId="8" fillId="0" borderId="11" xfId="0" applyNumberFormat="1" applyFont="1" applyFill="1" applyBorder="1" applyAlignment="1">
      <alignment horizontal="center" vertical="top"/>
    </xf>
    <xf numFmtId="9" fontId="9" fillId="0" borderId="12" xfId="0" applyNumberFormat="1" applyFont="1" applyFill="1" applyBorder="1" applyAlignment="1">
      <alignment horizontal="center"/>
    </xf>
    <xf numFmtId="0" fontId="6" fillId="0" borderId="13" xfId="0" applyFont="1" applyFill="1" applyBorder="1" applyAlignment="1">
      <alignment horizontal="left" vertical="top"/>
    </xf>
    <xf numFmtId="164" fontId="8" fillId="0" borderId="14" xfId="0" applyNumberFormat="1" applyFont="1" applyFill="1" applyBorder="1" applyAlignment="1">
      <alignment horizontal="center" vertical="top"/>
    </xf>
    <xf numFmtId="9" fontId="9" fillId="0" borderId="15" xfId="0" applyNumberFormat="1" applyFont="1" applyFill="1" applyBorder="1" applyAlignment="1">
      <alignment horizontal="center"/>
    </xf>
    <xf numFmtId="0" fontId="10" fillId="0" borderId="16" xfId="0" applyFont="1" applyFill="1" applyBorder="1"/>
    <xf numFmtId="0" fontId="11" fillId="0" borderId="0" xfId="0" applyFont="1" applyBorder="1" applyAlignment="1">
      <alignment horizontal="left"/>
    </xf>
    <xf numFmtId="0" fontId="0" fillId="0" borderId="0" xfId="0" applyBorder="1"/>
    <xf numFmtId="0" fontId="0" fillId="0" borderId="0" xfId="0" applyBorder="1" applyAlignment="1">
      <alignment horizontal="center"/>
    </xf>
    <xf numFmtId="0" fontId="3" fillId="2" borderId="17" xfId="0" applyFont="1" applyFill="1" applyBorder="1" applyAlignment="1"/>
    <xf numFmtId="0" fontId="3" fillId="2" borderId="18" xfId="0" applyFont="1" applyFill="1" applyBorder="1"/>
    <xf numFmtId="0" fontId="3" fillId="2" borderId="17" xfId="0" applyFont="1" applyFill="1" applyBorder="1" applyAlignment="1">
      <alignment horizontal="center"/>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12" fillId="2" borderId="0" xfId="0" applyFont="1" applyFill="1" applyBorder="1"/>
    <xf numFmtId="0" fontId="0" fillId="2" borderId="0" xfId="0" applyFill="1" applyBorder="1"/>
    <xf numFmtId="0" fontId="3" fillId="2" borderId="0" xfId="0" applyFont="1" applyFill="1" applyBorder="1"/>
    <xf numFmtId="0" fontId="3" fillId="2" borderId="0" xfId="0" applyFont="1" applyFill="1" applyBorder="1" applyAlignment="1">
      <alignment horizontal="center" wrapText="1"/>
    </xf>
    <xf numFmtId="0" fontId="3" fillId="2" borderId="0" xfId="0" applyFont="1" applyFill="1" applyBorder="1" applyAlignment="1">
      <alignment wrapText="1"/>
    </xf>
    <xf numFmtId="3" fontId="0" fillId="0" borderId="0" xfId="0" applyNumberFormat="1" applyBorder="1"/>
    <xf numFmtId="0" fontId="0" fillId="2" borderId="19" xfId="0" applyFill="1" applyBorder="1" applyAlignment="1">
      <alignment horizontal="center" vertical="center" wrapText="1"/>
    </xf>
    <xf numFmtId="0" fontId="0" fillId="2" borderId="19" xfId="0" applyFill="1" applyBorder="1" applyAlignment="1">
      <alignment horizontal="left" vertical="center" wrapText="1"/>
    </xf>
    <xf numFmtId="0" fontId="0" fillId="2" borderId="19" xfId="0" applyFill="1" applyBorder="1" applyAlignment="1">
      <alignment vertical="center" wrapText="1"/>
    </xf>
    <xf numFmtId="0" fontId="0" fillId="2" borderId="19" xfId="0" applyFill="1" applyBorder="1" applyAlignment="1">
      <alignment horizontal="center" vertical="center"/>
    </xf>
    <xf numFmtId="0" fontId="0" fillId="0" borderId="0" xfId="0" applyBorder="1" applyAlignment="1">
      <alignment vertical="center"/>
    </xf>
    <xf numFmtId="3" fontId="0" fillId="0" borderId="0" xfId="0" applyNumberFormat="1" applyBorder="1" applyAlignment="1">
      <alignment vertical="center"/>
    </xf>
    <xf numFmtId="0" fontId="0" fillId="2" borderId="0" xfId="0" applyFill="1" applyBorder="1" applyAlignment="1">
      <alignment horizontal="left" wrapText="1"/>
    </xf>
    <xf numFmtId="0" fontId="0" fillId="2" borderId="0" xfId="0" applyFill="1" applyBorder="1" applyAlignment="1">
      <alignment horizontal="center" wrapText="1"/>
    </xf>
    <xf numFmtId="0" fontId="0" fillId="2" borderId="0" xfId="0" applyFill="1" applyBorder="1" applyAlignment="1">
      <alignment wrapText="1"/>
    </xf>
    <xf numFmtId="0" fontId="0" fillId="2" borderId="0" xfId="0" applyFill="1" applyBorder="1" applyAlignment="1">
      <alignment horizontal="center"/>
    </xf>
    <xf numFmtId="0" fontId="0" fillId="2" borderId="16" xfId="0" applyFill="1" applyBorder="1" applyAlignment="1">
      <alignment horizontal="center" vertical="center" wrapText="1"/>
    </xf>
    <xf numFmtId="0" fontId="0" fillId="2" borderId="16" xfId="0" applyFill="1" applyBorder="1" applyAlignment="1">
      <alignment horizontal="left" vertical="center" wrapText="1"/>
    </xf>
    <xf numFmtId="0" fontId="0" fillId="2" borderId="16" xfId="0" applyFill="1" applyBorder="1" applyAlignment="1">
      <alignment vertical="center" wrapText="1"/>
    </xf>
    <xf numFmtId="0" fontId="0" fillId="2" borderId="16" xfId="0" applyFill="1" applyBorder="1" applyAlignment="1">
      <alignment horizontal="center" vertical="center"/>
    </xf>
    <xf numFmtId="0" fontId="13" fillId="0" borderId="0" xfId="0" applyFont="1" applyBorder="1" applyAlignment="1">
      <alignment horizontal="center"/>
    </xf>
    <xf numFmtId="0" fontId="15" fillId="3" borderId="1" xfId="0" applyFont="1" applyFill="1" applyBorder="1" applyAlignment="1">
      <alignment horizontal="center" wrapText="1"/>
    </xf>
    <xf numFmtId="0" fontId="15" fillId="3" borderId="2"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14" fillId="4" borderId="2" xfId="0" applyFont="1" applyFill="1" applyBorder="1" applyAlignment="1">
      <alignment horizontal="center" wrapText="1"/>
    </xf>
    <xf numFmtId="0" fontId="0" fillId="0" borderId="0" xfId="0" applyAlignment="1">
      <alignment horizontal="center" textRotation="90" wrapText="1"/>
    </xf>
    <xf numFmtId="0" fontId="0" fillId="5" borderId="0" xfId="0" applyFill="1"/>
    <xf numFmtId="0" fontId="2" fillId="0" borderId="20" xfId="0" applyFont="1" applyBorder="1" applyAlignment="1">
      <alignment horizontal="center" vertical="top" wrapText="1"/>
    </xf>
    <xf numFmtId="3" fontId="2" fillId="0" borderId="20" xfId="0" applyNumberFormat="1" applyFont="1" applyBorder="1" applyAlignment="1">
      <alignment horizontal="center" vertical="top" wrapText="1"/>
    </xf>
    <xf numFmtId="9" fontId="2" fillId="0" borderId="20" xfId="0" applyNumberFormat="1" applyFont="1" applyBorder="1" applyAlignment="1">
      <alignment horizontal="center" vertical="top" wrapText="1"/>
    </xf>
    <xf numFmtId="0" fontId="2" fillId="0" borderId="21" xfId="0" applyFont="1" applyBorder="1" applyAlignment="1">
      <alignment horizontal="center" vertical="top" wrapText="1"/>
    </xf>
    <xf numFmtId="3" fontId="2" fillId="0" borderId="21" xfId="0" applyNumberFormat="1" applyFont="1" applyBorder="1" applyAlignment="1">
      <alignment horizontal="center" vertical="top" wrapText="1"/>
    </xf>
    <xf numFmtId="9" fontId="2" fillId="0" borderId="21" xfId="0" applyNumberFormat="1" applyFont="1" applyBorder="1" applyAlignment="1">
      <alignment horizontal="center"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3" fontId="2" fillId="0" borderId="22" xfId="0" applyNumberFormat="1" applyFont="1" applyBorder="1" applyAlignment="1">
      <alignment horizontal="center" vertical="top" wrapText="1"/>
    </xf>
    <xf numFmtId="9" fontId="2" fillId="0" borderId="22" xfId="0" applyNumberFormat="1" applyFont="1" applyBorder="1" applyAlignment="1">
      <alignment horizontal="center" vertical="top" wrapText="1"/>
    </xf>
    <xf numFmtId="0" fontId="2" fillId="0" borderId="22" xfId="0" applyFont="1" applyBorder="1" applyAlignment="1">
      <alignment horizontal="center" vertical="top" wrapText="1"/>
    </xf>
    <xf numFmtId="9" fontId="0" fillId="0" borderId="0" xfId="1" applyFont="1"/>
    <xf numFmtId="0" fontId="0" fillId="0" borderId="0" xfId="0" applyAlignment="1">
      <alignment horizontal="right" wrapText="1"/>
    </xf>
    <xf numFmtId="17" fontId="0" fillId="0" borderId="0" xfId="0" applyNumberFormat="1" applyAlignment="1">
      <alignment wrapText="1"/>
    </xf>
    <xf numFmtId="0" fontId="0" fillId="0" borderId="0" xfId="0" applyAlignment="1">
      <alignment horizontal="left"/>
    </xf>
    <xf numFmtId="17" fontId="0" fillId="0" borderId="16" xfId="0" applyNumberFormat="1" applyBorder="1" applyAlignment="1">
      <alignment horizontal="left"/>
    </xf>
    <xf numFmtId="17" fontId="0" fillId="0" borderId="16" xfId="0" applyNumberFormat="1" applyBorder="1" applyAlignment="1">
      <alignment horizontal="left" wrapText="1"/>
    </xf>
    <xf numFmtId="0" fontId="1" fillId="0" borderId="0" xfId="0" applyFont="1" applyFill="1" applyAlignment="1">
      <alignment vertical="top" wrapText="1"/>
    </xf>
    <xf numFmtId="0" fontId="0" fillId="0" borderId="0" xfId="0" applyFill="1"/>
    <xf numFmtId="0" fontId="17" fillId="0" borderId="0" xfId="0" applyFont="1" applyFill="1" applyAlignment="1">
      <alignment vertical="top"/>
    </xf>
    <xf numFmtId="0" fontId="7" fillId="0" borderId="0"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91440</xdr:colOff>
      <xdr:row>39</xdr:row>
      <xdr:rowOff>152400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54980" cy="7284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205740</xdr:colOff>
      <xdr:row>0</xdr:row>
      <xdr:rowOff>0</xdr:rowOff>
    </xdr:from>
    <xdr:to>
      <xdr:col>15</xdr:col>
      <xdr:colOff>1485900</xdr:colOff>
      <xdr:row>39</xdr:row>
      <xdr:rowOff>91440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9280" y="0"/>
          <a:ext cx="5554980" cy="7223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workbookViewId="0"/>
  </sheetViews>
  <sheetFormatPr defaultRowHeight="14.4" x14ac:dyDescent="0.3"/>
  <cols>
    <col min="1" max="1" width="20.109375" bestFit="1" customWidth="1"/>
    <col min="2" max="2" width="8.44140625" bestFit="1" customWidth="1"/>
    <col min="3" max="13" width="17.109375" customWidth="1"/>
  </cols>
  <sheetData>
    <row r="1" spans="1:13" s="76" customFormat="1" ht="14.4" customHeight="1" x14ac:dyDescent="0.3">
      <c r="A1" s="77" t="s">
        <v>66</v>
      </c>
      <c r="B1" s="75"/>
      <c r="C1" s="75"/>
      <c r="D1" s="75"/>
      <c r="E1" s="75"/>
      <c r="F1" s="75"/>
      <c r="G1" s="75"/>
      <c r="H1" s="75"/>
      <c r="I1" s="75"/>
      <c r="J1" s="75"/>
      <c r="K1" s="75"/>
      <c r="L1" s="75"/>
      <c r="M1" s="75"/>
    </row>
    <row r="2" spans="1:13" ht="15" thickBot="1" x14ac:dyDescent="0.35">
      <c r="A2" s="1"/>
    </row>
    <row r="3" spans="1:13" ht="111" x14ac:dyDescent="0.3">
      <c r="A3" s="50" t="s">
        <v>0</v>
      </c>
      <c r="B3" s="51" t="s">
        <v>1</v>
      </c>
      <c r="C3" s="54" t="s">
        <v>2</v>
      </c>
      <c r="D3" s="51" t="s">
        <v>3</v>
      </c>
      <c r="E3" s="51" t="s">
        <v>4</v>
      </c>
      <c r="F3" s="51" t="s">
        <v>5</v>
      </c>
      <c r="G3" s="51" t="s">
        <v>6</v>
      </c>
      <c r="H3" s="54" t="s">
        <v>7</v>
      </c>
      <c r="I3" s="51" t="s">
        <v>8</v>
      </c>
      <c r="J3" s="51" t="s">
        <v>9</v>
      </c>
      <c r="K3" s="54" t="s">
        <v>10</v>
      </c>
      <c r="L3" s="51" t="s">
        <v>11</v>
      </c>
      <c r="M3" s="51" t="s">
        <v>12</v>
      </c>
    </row>
    <row r="4" spans="1:13" ht="15" thickBot="1" x14ac:dyDescent="0.35">
      <c r="A4" s="63" t="s">
        <v>41</v>
      </c>
      <c r="B4" s="58">
        <v>716592</v>
      </c>
      <c r="C4" s="59">
        <v>0.45</v>
      </c>
      <c r="D4" s="58">
        <v>319355</v>
      </c>
      <c r="E4" s="58">
        <v>216430</v>
      </c>
      <c r="F4" s="58">
        <v>103827</v>
      </c>
      <c r="G4" s="58">
        <v>82645</v>
      </c>
      <c r="H4" s="59">
        <v>0.45</v>
      </c>
      <c r="I4" s="58">
        <v>37187</v>
      </c>
      <c r="J4" s="58">
        <v>4836</v>
      </c>
      <c r="K4" s="59">
        <v>0.85</v>
      </c>
      <c r="L4" s="57">
        <v>4107</v>
      </c>
      <c r="M4" s="57">
        <v>1676</v>
      </c>
    </row>
    <row r="5" spans="1:13" x14ac:dyDescent="0.3">
      <c r="A5" s="64" t="s">
        <v>13</v>
      </c>
      <c r="B5" s="61">
        <v>9676</v>
      </c>
      <c r="C5" s="62">
        <v>0.44</v>
      </c>
      <c r="D5" s="61">
        <v>4256</v>
      </c>
      <c r="E5" s="61">
        <v>2964</v>
      </c>
      <c r="F5" s="61">
        <v>1312</v>
      </c>
      <c r="G5" s="61">
        <v>1710</v>
      </c>
      <c r="H5" s="62">
        <v>0.44</v>
      </c>
      <c r="I5" s="61">
        <v>755</v>
      </c>
      <c r="J5" s="60">
        <v>100</v>
      </c>
      <c r="K5" s="62">
        <v>0.93</v>
      </c>
      <c r="L5" s="60">
        <v>93</v>
      </c>
      <c r="M5" s="60">
        <v>45</v>
      </c>
    </row>
    <row r="6" spans="1:13" x14ac:dyDescent="0.3">
      <c r="A6" s="63" t="s">
        <v>14</v>
      </c>
      <c r="B6" s="58">
        <v>1933</v>
      </c>
      <c r="C6" s="59">
        <v>0.28000000000000003</v>
      </c>
      <c r="D6" s="57">
        <v>539</v>
      </c>
      <c r="E6" s="57">
        <v>182</v>
      </c>
      <c r="F6" s="57">
        <v>358</v>
      </c>
      <c r="G6" s="57">
        <v>556</v>
      </c>
      <c r="H6" s="59">
        <v>0.23</v>
      </c>
      <c r="I6" s="57">
        <v>130</v>
      </c>
      <c r="J6" s="57">
        <v>22</v>
      </c>
      <c r="K6" s="59">
        <v>0.91</v>
      </c>
      <c r="L6" s="57">
        <v>20</v>
      </c>
      <c r="M6" s="57">
        <v>15</v>
      </c>
    </row>
    <row r="7" spans="1:13" x14ac:dyDescent="0.3">
      <c r="A7" s="63" t="s">
        <v>15</v>
      </c>
      <c r="B7" s="58">
        <v>14530</v>
      </c>
      <c r="C7" s="59">
        <v>0.39</v>
      </c>
      <c r="D7" s="57">
        <v>5709</v>
      </c>
      <c r="E7" s="57">
        <v>3353</v>
      </c>
      <c r="F7" s="57">
        <v>2369</v>
      </c>
      <c r="G7" s="57">
        <v>688</v>
      </c>
      <c r="H7" s="59">
        <v>0.47</v>
      </c>
      <c r="I7" s="57">
        <v>324</v>
      </c>
      <c r="J7" s="57">
        <v>78</v>
      </c>
      <c r="K7" s="59">
        <v>0.88</v>
      </c>
      <c r="L7" s="57">
        <v>69</v>
      </c>
      <c r="M7" s="57">
        <v>15</v>
      </c>
    </row>
    <row r="8" spans="1:13" x14ac:dyDescent="0.3">
      <c r="A8" s="63" t="s">
        <v>16</v>
      </c>
      <c r="B8" s="58">
        <v>5456</v>
      </c>
      <c r="C8" s="59">
        <v>0.47</v>
      </c>
      <c r="D8" s="58">
        <v>2566</v>
      </c>
      <c r="E8" s="58">
        <v>1515</v>
      </c>
      <c r="F8" s="58">
        <v>1061</v>
      </c>
      <c r="G8" s="58">
        <v>1435</v>
      </c>
      <c r="H8" s="59">
        <v>0.53</v>
      </c>
      <c r="I8" s="58">
        <v>767</v>
      </c>
      <c r="J8" s="57">
        <v>75</v>
      </c>
      <c r="K8" s="59">
        <v>0.93</v>
      </c>
      <c r="L8" s="57">
        <v>70</v>
      </c>
      <c r="M8" s="57">
        <v>45</v>
      </c>
    </row>
    <row r="9" spans="1:13" x14ac:dyDescent="0.3">
      <c r="A9" s="63" t="s">
        <v>17</v>
      </c>
      <c r="B9" s="58">
        <v>76529</v>
      </c>
      <c r="C9" s="59">
        <v>0.47</v>
      </c>
      <c r="D9" s="58">
        <v>35769</v>
      </c>
      <c r="E9" s="58">
        <v>24903</v>
      </c>
      <c r="F9" s="58">
        <v>10909</v>
      </c>
      <c r="G9" s="58">
        <v>1738</v>
      </c>
      <c r="H9" s="59">
        <v>0.44</v>
      </c>
      <c r="I9" s="58">
        <v>759</v>
      </c>
      <c r="J9" s="57">
        <v>348</v>
      </c>
      <c r="K9" s="59">
        <v>0.86</v>
      </c>
      <c r="L9" s="57">
        <v>301</v>
      </c>
      <c r="M9" s="57">
        <v>25</v>
      </c>
    </row>
    <row r="10" spans="1:13" x14ac:dyDescent="0.3">
      <c r="A10" s="63" t="s">
        <v>18</v>
      </c>
      <c r="B10" s="58">
        <v>12331</v>
      </c>
      <c r="C10" s="59">
        <v>0.44</v>
      </c>
      <c r="D10" s="58">
        <v>5421</v>
      </c>
      <c r="E10" s="58">
        <v>3824</v>
      </c>
      <c r="F10" s="58">
        <v>1598</v>
      </c>
      <c r="G10" s="58">
        <v>1401</v>
      </c>
      <c r="H10" s="59">
        <v>0.43</v>
      </c>
      <c r="I10" s="58">
        <v>605</v>
      </c>
      <c r="J10" s="57">
        <v>76</v>
      </c>
      <c r="K10" s="59">
        <v>0.83</v>
      </c>
      <c r="L10" s="57">
        <v>63</v>
      </c>
      <c r="M10" s="57">
        <v>32</v>
      </c>
    </row>
    <row r="11" spans="1:13" x14ac:dyDescent="0.3">
      <c r="A11" s="63" t="s">
        <v>19</v>
      </c>
      <c r="B11" s="58">
        <v>10542</v>
      </c>
      <c r="C11" s="59">
        <v>0.39</v>
      </c>
      <c r="D11" s="57">
        <v>4075</v>
      </c>
      <c r="E11" s="57">
        <v>2708</v>
      </c>
      <c r="F11" s="57">
        <v>1370</v>
      </c>
      <c r="G11" s="57">
        <v>501</v>
      </c>
      <c r="H11" s="59">
        <v>0.43</v>
      </c>
      <c r="I11" s="57">
        <v>218</v>
      </c>
      <c r="J11" s="57">
        <v>32</v>
      </c>
      <c r="K11" s="59">
        <v>0.84</v>
      </c>
      <c r="L11" s="57">
        <v>27</v>
      </c>
      <c r="M11" s="57">
        <v>4</v>
      </c>
    </row>
    <row r="12" spans="1:13" x14ac:dyDescent="0.3">
      <c r="A12" s="63" t="s">
        <v>20</v>
      </c>
      <c r="B12" s="58">
        <v>2298</v>
      </c>
      <c r="C12" s="59">
        <v>0.56000000000000005</v>
      </c>
      <c r="D12" s="57">
        <v>1297</v>
      </c>
      <c r="E12" s="57">
        <v>812</v>
      </c>
      <c r="F12" s="57">
        <v>498</v>
      </c>
      <c r="G12" s="57">
        <v>464</v>
      </c>
      <c r="H12" s="59">
        <v>0.51</v>
      </c>
      <c r="I12" s="57">
        <v>238</v>
      </c>
      <c r="J12" s="57">
        <v>7</v>
      </c>
      <c r="K12" s="59">
        <v>1</v>
      </c>
      <c r="L12" s="57">
        <v>7</v>
      </c>
      <c r="M12" s="57">
        <v>2</v>
      </c>
    </row>
    <row r="13" spans="1:13" x14ac:dyDescent="0.3">
      <c r="A13" s="63" t="s">
        <v>21</v>
      </c>
      <c r="B13" s="58">
        <v>2589</v>
      </c>
      <c r="C13" s="59">
        <v>0.32</v>
      </c>
      <c r="D13" s="57">
        <v>838</v>
      </c>
      <c r="E13" s="57">
        <v>640</v>
      </c>
      <c r="F13" s="57">
        <v>199</v>
      </c>
      <c r="G13" s="57">
        <v>0</v>
      </c>
      <c r="H13" s="57" t="s">
        <v>22</v>
      </c>
      <c r="I13" s="57">
        <v>0</v>
      </c>
      <c r="J13" s="57">
        <v>7</v>
      </c>
      <c r="K13" s="59">
        <v>0.28999999999999998</v>
      </c>
      <c r="L13" s="57">
        <v>2</v>
      </c>
      <c r="M13" s="57">
        <v>0</v>
      </c>
    </row>
    <row r="14" spans="1:13" x14ac:dyDescent="0.3">
      <c r="A14" s="63" t="s">
        <v>23</v>
      </c>
      <c r="B14" s="58">
        <v>44861</v>
      </c>
      <c r="C14" s="59">
        <v>0.4</v>
      </c>
      <c r="D14" s="58">
        <v>18104</v>
      </c>
      <c r="E14" s="58">
        <v>12723</v>
      </c>
      <c r="F14" s="58">
        <v>5423</v>
      </c>
      <c r="G14" s="58">
        <v>1679</v>
      </c>
      <c r="H14" s="59">
        <v>0.41</v>
      </c>
      <c r="I14" s="58">
        <v>685</v>
      </c>
      <c r="J14" s="57">
        <v>182</v>
      </c>
      <c r="K14" s="59">
        <v>0.97</v>
      </c>
      <c r="L14" s="57">
        <v>177</v>
      </c>
      <c r="M14" s="57">
        <v>26</v>
      </c>
    </row>
    <row r="15" spans="1:13" x14ac:dyDescent="0.3">
      <c r="A15" s="63" t="s">
        <v>24</v>
      </c>
      <c r="B15" s="58">
        <v>19413</v>
      </c>
      <c r="C15" s="59">
        <v>0.38</v>
      </c>
      <c r="D15" s="58">
        <v>7293</v>
      </c>
      <c r="E15" s="58">
        <v>5020</v>
      </c>
      <c r="F15" s="58">
        <v>2280</v>
      </c>
      <c r="G15" s="58">
        <v>2602</v>
      </c>
      <c r="H15" s="59">
        <v>0.38</v>
      </c>
      <c r="I15" s="58">
        <v>984</v>
      </c>
      <c r="J15" s="57">
        <v>142</v>
      </c>
      <c r="K15" s="59">
        <v>0.91</v>
      </c>
      <c r="L15" s="57">
        <v>129</v>
      </c>
      <c r="M15" s="57">
        <v>59</v>
      </c>
    </row>
    <row r="16" spans="1:13" x14ac:dyDescent="0.3">
      <c r="A16" s="63" t="s">
        <v>25</v>
      </c>
      <c r="B16" s="58">
        <v>2855</v>
      </c>
      <c r="C16" s="59">
        <v>0.37</v>
      </c>
      <c r="D16" s="57">
        <v>1049</v>
      </c>
      <c r="E16" s="57">
        <v>1048</v>
      </c>
      <c r="F16" s="57">
        <v>2</v>
      </c>
      <c r="G16" s="57">
        <v>705</v>
      </c>
      <c r="H16" s="59">
        <v>0.37</v>
      </c>
      <c r="I16" s="57">
        <v>264</v>
      </c>
      <c r="J16" s="57">
        <v>23</v>
      </c>
      <c r="K16" s="59">
        <v>0.61</v>
      </c>
      <c r="L16" s="57">
        <v>14</v>
      </c>
      <c r="M16" s="57">
        <v>5</v>
      </c>
    </row>
    <row r="17" spans="1:13" x14ac:dyDescent="0.3">
      <c r="A17" s="63" t="s">
        <v>26</v>
      </c>
      <c r="B17" s="58">
        <v>3626</v>
      </c>
      <c r="C17" s="59">
        <v>0.35</v>
      </c>
      <c r="D17" s="57">
        <v>1265</v>
      </c>
      <c r="E17" s="57">
        <v>802</v>
      </c>
      <c r="F17" s="57">
        <v>464</v>
      </c>
      <c r="G17" s="57">
        <v>872</v>
      </c>
      <c r="H17" s="59">
        <v>0.35</v>
      </c>
      <c r="I17" s="57">
        <v>309</v>
      </c>
      <c r="J17" s="57">
        <v>42</v>
      </c>
      <c r="K17" s="59">
        <v>0.48</v>
      </c>
      <c r="L17" s="57">
        <v>20</v>
      </c>
      <c r="M17" s="57">
        <v>10</v>
      </c>
    </row>
    <row r="18" spans="1:13" x14ac:dyDescent="0.3">
      <c r="A18" s="63" t="s">
        <v>27</v>
      </c>
      <c r="B18" s="58">
        <v>27624</v>
      </c>
      <c r="C18" s="59">
        <v>0.5</v>
      </c>
      <c r="D18" s="58">
        <v>13705</v>
      </c>
      <c r="E18" s="58">
        <v>10011</v>
      </c>
      <c r="F18" s="58">
        <v>3712</v>
      </c>
      <c r="G18" s="58">
        <v>2593</v>
      </c>
      <c r="H18" s="59">
        <v>0.41</v>
      </c>
      <c r="I18" s="58">
        <v>1054</v>
      </c>
      <c r="J18" s="57">
        <v>180</v>
      </c>
      <c r="K18" s="59">
        <v>0.89</v>
      </c>
      <c r="L18" s="57">
        <v>160</v>
      </c>
      <c r="M18" s="57">
        <v>52</v>
      </c>
    </row>
    <row r="19" spans="1:13" x14ac:dyDescent="0.3">
      <c r="A19" s="63" t="s">
        <v>28</v>
      </c>
      <c r="B19" s="58">
        <v>14534</v>
      </c>
      <c r="C19" s="59">
        <v>0.42</v>
      </c>
      <c r="D19" s="58">
        <v>6059</v>
      </c>
      <c r="E19" s="58">
        <v>4342</v>
      </c>
      <c r="F19" s="58">
        <v>1738</v>
      </c>
      <c r="G19" s="58">
        <v>1826</v>
      </c>
      <c r="H19" s="59">
        <v>0.42</v>
      </c>
      <c r="I19" s="58">
        <v>771</v>
      </c>
      <c r="J19" s="57">
        <v>124</v>
      </c>
      <c r="K19" s="59">
        <v>0.93</v>
      </c>
      <c r="L19" s="57">
        <v>115</v>
      </c>
      <c r="M19" s="57">
        <v>40</v>
      </c>
    </row>
    <row r="20" spans="1:13" x14ac:dyDescent="0.3">
      <c r="A20" s="63" t="s">
        <v>29</v>
      </c>
      <c r="B20" s="58">
        <v>6313</v>
      </c>
      <c r="C20" s="59">
        <v>0.62</v>
      </c>
      <c r="D20" s="58">
        <v>3900</v>
      </c>
      <c r="E20" s="58">
        <v>2718</v>
      </c>
      <c r="F20" s="58">
        <v>1202</v>
      </c>
      <c r="G20" s="58">
        <v>2039</v>
      </c>
      <c r="H20" s="59">
        <v>0.47</v>
      </c>
      <c r="I20" s="58">
        <v>964</v>
      </c>
      <c r="J20" s="57">
        <v>116</v>
      </c>
      <c r="K20" s="59">
        <v>0.93</v>
      </c>
      <c r="L20" s="57">
        <v>108</v>
      </c>
      <c r="M20" s="57">
        <v>78</v>
      </c>
    </row>
    <row r="21" spans="1:13" x14ac:dyDescent="0.3">
      <c r="A21" s="63" t="s">
        <v>30</v>
      </c>
      <c r="B21" s="58">
        <v>6628</v>
      </c>
      <c r="C21" s="59">
        <v>0.41</v>
      </c>
      <c r="D21" s="58">
        <v>2749</v>
      </c>
      <c r="E21" s="58">
        <v>2151</v>
      </c>
      <c r="F21" s="58">
        <v>611</v>
      </c>
      <c r="G21" s="58">
        <v>1684</v>
      </c>
      <c r="H21" s="59">
        <v>0.34</v>
      </c>
      <c r="I21" s="58">
        <v>574</v>
      </c>
      <c r="J21" s="57">
        <v>139</v>
      </c>
      <c r="K21" s="59">
        <v>0.6</v>
      </c>
      <c r="L21" s="57">
        <v>84</v>
      </c>
      <c r="M21" s="57">
        <v>51</v>
      </c>
    </row>
    <row r="22" spans="1:13" x14ac:dyDescent="0.3">
      <c r="A22" s="63" t="s">
        <v>31</v>
      </c>
      <c r="B22" s="58">
        <v>10127</v>
      </c>
      <c r="C22" s="59">
        <v>0.41</v>
      </c>
      <c r="D22" s="58">
        <v>4151</v>
      </c>
      <c r="E22" s="58">
        <v>2306</v>
      </c>
      <c r="F22" s="58">
        <v>1859</v>
      </c>
      <c r="G22" s="58">
        <v>3388</v>
      </c>
      <c r="H22" s="59">
        <v>0.47</v>
      </c>
      <c r="I22" s="58">
        <v>1593</v>
      </c>
      <c r="J22" s="57">
        <v>95</v>
      </c>
      <c r="K22" s="59">
        <v>0.95</v>
      </c>
      <c r="L22" s="57">
        <v>90</v>
      </c>
      <c r="M22" s="57">
        <v>63</v>
      </c>
    </row>
    <row r="23" spans="1:13" x14ac:dyDescent="0.3">
      <c r="A23" s="63" t="s">
        <v>32</v>
      </c>
      <c r="B23" s="58">
        <v>9975</v>
      </c>
      <c r="C23" s="59">
        <v>0.42</v>
      </c>
      <c r="D23" s="58">
        <v>4155</v>
      </c>
      <c r="E23" s="58">
        <v>2371</v>
      </c>
      <c r="F23" s="58">
        <v>1810</v>
      </c>
      <c r="G23" s="58">
        <v>1464</v>
      </c>
      <c r="H23" s="59">
        <v>0.42</v>
      </c>
      <c r="I23" s="58">
        <v>614</v>
      </c>
      <c r="J23" s="57">
        <v>126</v>
      </c>
      <c r="K23" s="59">
        <v>0.87</v>
      </c>
      <c r="L23" s="57">
        <v>109</v>
      </c>
      <c r="M23" s="57">
        <v>48</v>
      </c>
    </row>
    <row r="24" spans="1:13" x14ac:dyDescent="0.3">
      <c r="A24" s="63" t="s">
        <v>33</v>
      </c>
      <c r="B24" s="58">
        <v>3992</v>
      </c>
      <c r="C24" s="59">
        <v>0.7</v>
      </c>
      <c r="D24" s="58">
        <v>2792</v>
      </c>
      <c r="E24" s="58">
        <v>762</v>
      </c>
      <c r="F24" s="58">
        <v>2033</v>
      </c>
      <c r="G24" s="58">
        <v>1334</v>
      </c>
      <c r="H24" s="59">
        <v>0.69</v>
      </c>
      <c r="I24" s="58">
        <v>926</v>
      </c>
      <c r="J24" s="57">
        <v>36</v>
      </c>
      <c r="K24" s="59">
        <v>1</v>
      </c>
      <c r="L24" s="57">
        <v>36</v>
      </c>
      <c r="M24" s="57">
        <v>22</v>
      </c>
    </row>
    <row r="25" spans="1:13" x14ac:dyDescent="0.3">
      <c r="A25" s="63" t="s">
        <v>34</v>
      </c>
      <c r="B25" s="58">
        <v>14306</v>
      </c>
      <c r="C25" s="59">
        <v>0.33</v>
      </c>
      <c r="D25" s="57">
        <v>4717</v>
      </c>
      <c r="E25" s="57">
        <v>3598</v>
      </c>
      <c r="F25" s="57">
        <v>1122</v>
      </c>
      <c r="G25" s="57">
        <v>623</v>
      </c>
      <c r="H25" s="59">
        <v>0.35</v>
      </c>
      <c r="I25" s="57">
        <v>217</v>
      </c>
      <c r="J25" s="57">
        <v>46</v>
      </c>
      <c r="K25" s="59">
        <v>0.93</v>
      </c>
      <c r="L25" s="57">
        <v>43</v>
      </c>
      <c r="M25" s="57">
        <v>5</v>
      </c>
    </row>
    <row r="26" spans="1:13" x14ac:dyDescent="0.3">
      <c r="A26" s="63" t="s">
        <v>35</v>
      </c>
      <c r="B26" s="58">
        <v>20107</v>
      </c>
      <c r="C26" s="59">
        <v>0.66</v>
      </c>
      <c r="D26" s="57">
        <v>13194</v>
      </c>
      <c r="E26" s="57">
        <v>8604</v>
      </c>
      <c r="F26" s="57">
        <v>4611</v>
      </c>
      <c r="G26" s="57">
        <v>47</v>
      </c>
      <c r="H26" s="59">
        <v>0.45</v>
      </c>
      <c r="I26" s="57">
        <v>21</v>
      </c>
      <c r="J26" s="57">
        <v>67</v>
      </c>
      <c r="K26" s="59">
        <v>0.88</v>
      </c>
      <c r="L26" s="57">
        <v>59</v>
      </c>
      <c r="M26" s="57">
        <v>1</v>
      </c>
    </row>
    <row r="27" spans="1:13" x14ac:dyDescent="0.3">
      <c r="A27" s="63" t="s">
        <v>36</v>
      </c>
      <c r="B27" s="58">
        <v>23387</v>
      </c>
      <c r="C27" s="59">
        <v>0.43</v>
      </c>
      <c r="D27" s="58">
        <v>9940</v>
      </c>
      <c r="E27" s="58">
        <v>7312</v>
      </c>
      <c r="F27" s="58">
        <v>2646</v>
      </c>
      <c r="G27" s="58">
        <v>3391</v>
      </c>
      <c r="H27" s="59">
        <v>0.43</v>
      </c>
      <c r="I27" s="58">
        <v>1445</v>
      </c>
      <c r="J27" s="57">
        <v>136</v>
      </c>
      <c r="K27" s="59">
        <v>0.82</v>
      </c>
      <c r="L27" s="57">
        <v>111</v>
      </c>
      <c r="M27" s="57">
        <v>45</v>
      </c>
    </row>
    <row r="28" spans="1:13" x14ac:dyDescent="0.3">
      <c r="A28" s="63" t="s">
        <v>37</v>
      </c>
      <c r="B28" s="58">
        <v>12990</v>
      </c>
      <c r="C28" s="59">
        <v>0.62</v>
      </c>
      <c r="D28" s="58">
        <v>7995</v>
      </c>
      <c r="E28" s="58">
        <v>6563</v>
      </c>
      <c r="F28" s="58">
        <v>1455</v>
      </c>
      <c r="G28" s="58">
        <v>2090</v>
      </c>
      <c r="H28" s="59">
        <v>0.56999999999999995</v>
      </c>
      <c r="I28" s="58">
        <v>1194</v>
      </c>
      <c r="J28" s="57">
        <v>131</v>
      </c>
      <c r="K28" s="59">
        <v>0.72</v>
      </c>
      <c r="L28" s="57">
        <v>94</v>
      </c>
      <c r="M28" s="57">
        <v>49</v>
      </c>
    </row>
    <row r="29" spans="1:13" x14ac:dyDescent="0.3">
      <c r="A29" s="63" t="s">
        <v>38</v>
      </c>
      <c r="B29" s="58">
        <v>5976</v>
      </c>
      <c r="C29" s="59">
        <v>0.49</v>
      </c>
      <c r="D29" s="58">
        <v>2921</v>
      </c>
      <c r="E29" s="58">
        <v>1253</v>
      </c>
      <c r="F29" s="58">
        <v>1686</v>
      </c>
      <c r="G29" s="58">
        <v>2759</v>
      </c>
      <c r="H29" s="59">
        <v>0.45</v>
      </c>
      <c r="I29" s="58">
        <v>1249</v>
      </c>
      <c r="J29" s="57">
        <v>96</v>
      </c>
      <c r="K29" s="59">
        <v>0.92</v>
      </c>
      <c r="L29" s="57">
        <v>88</v>
      </c>
      <c r="M29" s="57">
        <v>62</v>
      </c>
    </row>
    <row r="30" spans="1:13" x14ac:dyDescent="0.3">
      <c r="A30" s="63" t="s">
        <v>39</v>
      </c>
      <c r="B30" s="58">
        <v>13678</v>
      </c>
      <c r="C30" s="59">
        <v>0.51</v>
      </c>
      <c r="D30" s="58">
        <v>6965</v>
      </c>
      <c r="E30" s="58">
        <v>4739</v>
      </c>
      <c r="F30" s="58">
        <v>2257</v>
      </c>
      <c r="G30" s="58">
        <v>2200</v>
      </c>
      <c r="H30" s="59">
        <v>0.49</v>
      </c>
      <c r="I30" s="58">
        <v>1077</v>
      </c>
      <c r="J30" s="57">
        <v>116</v>
      </c>
      <c r="K30" s="59">
        <v>0.92</v>
      </c>
      <c r="L30" s="57">
        <v>107</v>
      </c>
      <c r="M30" s="57">
        <v>46</v>
      </c>
    </row>
    <row r="31" spans="1:13" x14ac:dyDescent="0.3">
      <c r="A31" s="63" t="s">
        <v>40</v>
      </c>
      <c r="B31" s="58">
        <v>2495</v>
      </c>
      <c r="C31" s="59">
        <v>0.35</v>
      </c>
      <c r="D31" s="58">
        <v>861</v>
      </c>
      <c r="E31" s="58">
        <v>614</v>
      </c>
      <c r="F31" s="58">
        <v>251</v>
      </c>
      <c r="G31" s="58">
        <v>1306</v>
      </c>
      <c r="H31" s="59">
        <v>0.33</v>
      </c>
      <c r="I31" s="58">
        <v>433</v>
      </c>
      <c r="J31" s="57">
        <v>61</v>
      </c>
      <c r="K31" s="59">
        <v>0.75</v>
      </c>
      <c r="L31" s="57">
        <v>46</v>
      </c>
      <c r="M31" s="57">
        <v>41</v>
      </c>
    </row>
    <row r="32" spans="1:13" x14ac:dyDescent="0.3">
      <c r="A32" s="63" t="s">
        <v>42</v>
      </c>
      <c r="B32" s="58">
        <v>4841</v>
      </c>
      <c r="C32" s="59">
        <v>0.41</v>
      </c>
      <c r="D32" s="58">
        <v>1967</v>
      </c>
      <c r="E32" s="58">
        <v>1476</v>
      </c>
      <c r="F32" s="58">
        <v>495</v>
      </c>
      <c r="G32" s="58">
        <v>1538</v>
      </c>
      <c r="H32" s="59">
        <v>0.38</v>
      </c>
      <c r="I32" s="58">
        <v>582</v>
      </c>
      <c r="J32" s="57">
        <v>88</v>
      </c>
      <c r="K32" s="59">
        <v>0.86</v>
      </c>
      <c r="L32" s="57">
        <v>76</v>
      </c>
      <c r="M32" s="57">
        <v>60</v>
      </c>
    </row>
    <row r="33" spans="1:13" x14ac:dyDescent="0.3">
      <c r="A33" s="63" t="s">
        <v>43</v>
      </c>
      <c r="B33" s="58">
        <v>5067</v>
      </c>
      <c r="C33" s="59">
        <v>0.27</v>
      </c>
      <c r="D33" s="57">
        <v>1387</v>
      </c>
      <c r="E33" s="57">
        <v>1168</v>
      </c>
      <c r="F33" s="57">
        <v>219</v>
      </c>
      <c r="G33" s="57">
        <v>415</v>
      </c>
      <c r="H33" s="59">
        <v>0.19</v>
      </c>
      <c r="I33" s="57">
        <v>80</v>
      </c>
      <c r="J33" s="57">
        <v>35</v>
      </c>
      <c r="K33" s="59">
        <v>0.71</v>
      </c>
      <c r="L33" s="57">
        <v>25</v>
      </c>
      <c r="M33" s="57">
        <v>6</v>
      </c>
    </row>
    <row r="34" spans="1:13" x14ac:dyDescent="0.3">
      <c r="A34" s="63" t="s">
        <v>44</v>
      </c>
      <c r="B34" s="58">
        <v>3671</v>
      </c>
      <c r="C34" s="59">
        <v>0.53</v>
      </c>
      <c r="D34" s="58">
        <v>1945</v>
      </c>
      <c r="E34" s="58">
        <v>1627</v>
      </c>
      <c r="F34" s="58">
        <v>331</v>
      </c>
      <c r="G34" s="58">
        <v>1428</v>
      </c>
      <c r="H34" s="59">
        <v>0.62</v>
      </c>
      <c r="I34" s="58">
        <v>881</v>
      </c>
      <c r="J34" s="57">
        <v>26</v>
      </c>
      <c r="K34" s="59">
        <v>0.81</v>
      </c>
      <c r="L34" s="57">
        <v>21</v>
      </c>
      <c r="M34" s="57">
        <v>11</v>
      </c>
    </row>
    <row r="35" spans="1:13" x14ac:dyDescent="0.3">
      <c r="A35" s="63" t="s">
        <v>45</v>
      </c>
      <c r="B35" s="58">
        <v>21599</v>
      </c>
      <c r="C35" s="59">
        <v>0.39</v>
      </c>
      <c r="D35" s="57">
        <v>8356</v>
      </c>
      <c r="E35" s="57">
        <v>6635</v>
      </c>
      <c r="F35" s="57">
        <v>1731</v>
      </c>
      <c r="G35" s="57">
        <v>0</v>
      </c>
      <c r="H35" s="57" t="s">
        <v>22</v>
      </c>
      <c r="I35" s="57">
        <v>0</v>
      </c>
      <c r="J35" s="57">
        <v>66</v>
      </c>
      <c r="K35" s="59">
        <v>0.94</v>
      </c>
      <c r="L35" s="57">
        <v>62</v>
      </c>
      <c r="M35" s="57">
        <v>0</v>
      </c>
    </row>
    <row r="36" spans="1:13" x14ac:dyDescent="0.3">
      <c r="A36" s="63" t="s">
        <v>46</v>
      </c>
      <c r="B36" s="58">
        <v>4325</v>
      </c>
      <c r="C36" s="59">
        <v>0.5</v>
      </c>
      <c r="D36" s="58">
        <v>2181</v>
      </c>
      <c r="E36" s="58">
        <v>853</v>
      </c>
      <c r="F36" s="58">
        <v>1338</v>
      </c>
      <c r="G36" s="58">
        <v>1107</v>
      </c>
      <c r="H36" s="59">
        <v>0.54</v>
      </c>
      <c r="I36" s="58">
        <v>602</v>
      </c>
      <c r="J36" s="57">
        <v>42</v>
      </c>
      <c r="K36" s="59">
        <v>0.93</v>
      </c>
      <c r="L36" s="57">
        <v>39</v>
      </c>
      <c r="M36" s="57">
        <v>27</v>
      </c>
    </row>
    <row r="37" spans="1:13" x14ac:dyDescent="0.3">
      <c r="A37" s="63" t="s">
        <v>47</v>
      </c>
      <c r="B37" s="58">
        <v>54784</v>
      </c>
      <c r="C37" s="59">
        <v>0.34</v>
      </c>
      <c r="D37" s="58">
        <v>18839</v>
      </c>
      <c r="E37" s="58">
        <v>11498</v>
      </c>
      <c r="F37" s="58">
        <v>7385</v>
      </c>
      <c r="G37" s="58">
        <v>2830</v>
      </c>
      <c r="H37" s="59">
        <v>0.39</v>
      </c>
      <c r="I37" s="58">
        <v>1105</v>
      </c>
      <c r="J37" s="57">
        <v>189</v>
      </c>
      <c r="K37" s="59">
        <v>0.86</v>
      </c>
      <c r="L37" s="57">
        <v>162</v>
      </c>
      <c r="M37" s="57">
        <v>37</v>
      </c>
    </row>
    <row r="38" spans="1:13" x14ac:dyDescent="0.3">
      <c r="A38" s="63" t="s">
        <v>48</v>
      </c>
      <c r="B38" s="58">
        <v>22057</v>
      </c>
      <c r="C38" s="59">
        <v>0.46</v>
      </c>
      <c r="D38" s="58">
        <v>10084</v>
      </c>
      <c r="E38" s="58">
        <v>6869</v>
      </c>
      <c r="F38" s="58">
        <v>3235</v>
      </c>
      <c r="G38" s="58">
        <v>4744</v>
      </c>
      <c r="H38" s="59">
        <v>0.44</v>
      </c>
      <c r="I38" s="58">
        <v>2074</v>
      </c>
      <c r="J38" s="57">
        <v>112</v>
      </c>
      <c r="K38" s="59">
        <v>0.71</v>
      </c>
      <c r="L38" s="57">
        <v>80</v>
      </c>
      <c r="M38" s="57">
        <v>46</v>
      </c>
    </row>
    <row r="39" spans="1:13" x14ac:dyDescent="0.3">
      <c r="A39" s="63" t="s">
        <v>49</v>
      </c>
      <c r="B39" s="58">
        <v>1785</v>
      </c>
      <c r="C39" s="59">
        <v>0.47</v>
      </c>
      <c r="D39" s="57">
        <v>840</v>
      </c>
      <c r="E39" s="57">
        <v>737</v>
      </c>
      <c r="F39" s="57">
        <v>103</v>
      </c>
      <c r="G39" s="57">
        <v>589</v>
      </c>
      <c r="H39" s="59">
        <v>0.42</v>
      </c>
      <c r="I39" s="57">
        <v>246</v>
      </c>
      <c r="J39" s="57">
        <v>44</v>
      </c>
      <c r="K39" s="59">
        <v>0.66</v>
      </c>
      <c r="L39" s="57">
        <v>29</v>
      </c>
      <c r="M39" s="57">
        <v>25</v>
      </c>
    </row>
    <row r="40" spans="1:13" x14ac:dyDescent="0.3">
      <c r="A40" s="63" t="s">
        <v>50</v>
      </c>
      <c r="B40" s="58">
        <v>26510</v>
      </c>
      <c r="C40" s="59">
        <v>0.51</v>
      </c>
      <c r="D40" s="58">
        <v>13557</v>
      </c>
      <c r="E40" s="58">
        <v>9149</v>
      </c>
      <c r="F40" s="58">
        <v>4472</v>
      </c>
      <c r="G40" s="58">
        <v>3408</v>
      </c>
      <c r="H40" s="59">
        <v>0.46</v>
      </c>
      <c r="I40" s="58">
        <v>1580</v>
      </c>
      <c r="J40" s="57">
        <v>177</v>
      </c>
      <c r="K40" s="59">
        <v>0.89</v>
      </c>
      <c r="L40" s="57">
        <v>157</v>
      </c>
      <c r="M40" s="57">
        <v>50</v>
      </c>
    </row>
    <row r="41" spans="1:13" x14ac:dyDescent="0.3">
      <c r="A41" s="63" t="s">
        <v>51</v>
      </c>
      <c r="B41" s="58">
        <v>7359</v>
      </c>
      <c r="C41" s="59">
        <v>0.49</v>
      </c>
      <c r="D41" s="58">
        <v>3611</v>
      </c>
      <c r="E41" s="58">
        <v>1852</v>
      </c>
      <c r="F41" s="58">
        <v>1779</v>
      </c>
      <c r="G41" s="58">
        <v>1815</v>
      </c>
      <c r="H41" s="59">
        <v>0.51</v>
      </c>
      <c r="I41" s="58">
        <v>926</v>
      </c>
      <c r="J41" s="57">
        <v>127</v>
      </c>
      <c r="K41" s="59">
        <v>0.79</v>
      </c>
      <c r="L41" s="57">
        <v>100</v>
      </c>
      <c r="M41" s="57">
        <v>61</v>
      </c>
    </row>
    <row r="42" spans="1:13" x14ac:dyDescent="0.3">
      <c r="A42" s="63" t="s">
        <v>52</v>
      </c>
      <c r="B42" s="58">
        <v>9475</v>
      </c>
      <c r="C42" s="59">
        <v>0.56999999999999995</v>
      </c>
      <c r="D42" s="58">
        <v>5400</v>
      </c>
      <c r="E42" s="58">
        <v>3833</v>
      </c>
      <c r="F42" s="58">
        <v>1586</v>
      </c>
      <c r="G42" s="58">
        <v>1471</v>
      </c>
      <c r="H42" s="59">
        <v>0.47</v>
      </c>
      <c r="I42" s="58">
        <v>695</v>
      </c>
      <c r="J42" s="57">
        <v>58</v>
      </c>
      <c r="K42" s="59">
        <v>0.9</v>
      </c>
      <c r="L42" s="57">
        <v>52</v>
      </c>
      <c r="M42" s="57">
        <v>23</v>
      </c>
    </row>
    <row r="43" spans="1:13" x14ac:dyDescent="0.3">
      <c r="A43" s="63" t="s">
        <v>53</v>
      </c>
      <c r="B43" s="58">
        <v>34777</v>
      </c>
      <c r="C43" s="59">
        <v>0.45</v>
      </c>
      <c r="D43" s="58">
        <v>15816</v>
      </c>
      <c r="E43" s="58">
        <v>11325</v>
      </c>
      <c r="F43" s="58">
        <v>4568</v>
      </c>
      <c r="G43" s="58">
        <v>3824</v>
      </c>
      <c r="H43" s="59">
        <v>0.48</v>
      </c>
      <c r="I43" s="58">
        <v>1822</v>
      </c>
      <c r="J43" s="57">
        <v>168</v>
      </c>
      <c r="K43" s="59">
        <v>0.88</v>
      </c>
      <c r="L43" s="57">
        <v>148</v>
      </c>
      <c r="M43" s="57">
        <v>39</v>
      </c>
    </row>
    <row r="44" spans="1:13" x14ac:dyDescent="0.3">
      <c r="A44" s="63" t="s">
        <v>54</v>
      </c>
      <c r="B44" s="58">
        <v>3027</v>
      </c>
      <c r="C44" s="59">
        <v>0.33</v>
      </c>
      <c r="D44" s="57">
        <v>986</v>
      </c>
      <c r="E44" s="57">
        <v>621</v>
      </c>
      <c r="F44" s="57">
        <v>365</v>
      </c>
      <c r="G44" s="57">
        <v>0</v>
      </c>
      <c r="H44" s="57" t="s">
        <v>22</v>
      </c>
      <c r="I44" s="57">
        <v>1</v>
      </c>
      <c r="J44" s="57">
        <v>11</v>
      </c>
      <c r="K44" s="59">
        <v>0.91</v>
      </c>
      <c r="L44" s="57">
        <v>10</v>
      </c>
      <c r="M44" s="57">
        <v>0</v>
      </c>
    </row>
    <row r="45" spans="1:13" x14ac:dyDescent="0.3">
      <c r="A45" s="63" t="s">
        <v>55</v>
      </c>
      <c r="B45" s="58">
        <v>10030</v>
      </c>
      <c r="C45" s="59">
        <v>0.43</v>
      </c>
      <c r="D45" s="58">
        <v>4359</v>
      </c>
      <c r="E45" s="58">
        <v>2641</v>
      </c>
      <c r="F45" s="58">
        <v>1742</v>
      </c>
      <c r="G45" s="58">
        <v>1640</v>
      </c>
      <c r="H45" s="59">
        <v>0.46</v>
      </c>
      <c r="I45" s="58">
        <v>750</v>
      </c>
      <c r="J45" s="57">
        <v>60</v>
      </c>
      <c r="K45" s="59">
        <v>0.87</v>
      </c>
      <c r="L45" s="57">
        <v>52</v>
      </c>
      <c r="M45" s="57">
        <v>20</v>
      </c>
    </row>
    <row r="46" spans="1:13" x14ac:dyDescent="0.3">
      <c r="A46" s="63" t="s">
        <v>56</v>
      </c>
      <c r="B46" s="58">
        <v>2113</v>
      </c>
      <c r="C46" s="59">
        <v>0.55000000000000004</v>
      </c>
      <c r="D46" s="57">
        <v>1170</v>
      </c>
      <c r="E46" s="57">
        <v>955</v>
      </c>
      <c r="F46" s="57">
        <v>219</v>
      </c>
      <c r="G46" s="57">
        <v>771</v>
      </c>
      <c r="H46" s="59">
        <v>0.56000000000000005</v>
      </c>
      <c r="I46" s="57">
        <v>433</v>
      </c>
      <c r="J46" s="57">
        <v>60</v>
      </c>
      <c r="K46" s="59">
        <v>0.65</v>
      </c>
      <c r="L46" s="57">
        <v>39</v>
      </c>
      <c r="M46" s="57">
        <v>28</v>
      </c>
    </row>
    <row r="47" spans="1:13" x14ac:dyDescent="0.3">
      <c r="A47" s="63" t="s">
        <v>57</v>
      </c>
      <c r="B47" s="58">
        <v>16152</v>
      </c>
      <c r="C47" s="59">
        <v>0.42</v>
      </c>
      <c r="D47" s="58">
        <v>6802</v>
      </c>
      <c r="E47" s="58">
        <v>3805</v>
      </c>
      <c r="F47" s="58">
        <v>3014</v>
      </c>
      <c r="G47" s="58">
        <v>2801</v>
      </c>
      <c r="H47" s="59">
        <v>0.43</v>
      </c>
      <c r="I47" s="58">
        <v>1215</v>
      </c>
      <c r="J47" s="57">
        <v>120</v>
      </c>
      <c r="K47" s="59">
        <v>0.83</v>
      </c>
      <c r="L47" s="57">
        <v>100</v>
      </c>
      <c r="M47" s="57">
        <v>47</v>
      </c>
    </row>
    <row r="48" spans="1:13" x14ac:dyDescent="0.3">
      <c r="A48" s="63" t="s">
        <v>58</v>
      </c>
      <c r="B48" s="58">
        <v>47688</v>
      </c>
      <c r="C48" s="59">
        <v>0.39</v>
      </c>
      <c r="D48" s="58">
        <v>18717</v>
      </c>
      <c r="E48" s="58">
        <v>12314</v>
      </c>
      <c r="F48" s="58">
        <v>6449</v>
      </c>
      <c r="G48" s="58">
        <v>3451</v>
      </c>
      <c r="H48" s="59">
        <v>0.36</v>
      </c>
      <c r="I48" s="58">
        <v>1256</v>
      </c>
      <c r="J48" s="57">
        <v>415</v>
      </c>
      <c r="K48" s="59">
        <v>0.81</v>
      </c>
      <c r="L48" s="57">
        <v>336</v>
      </c>
      <c r="M48" s="57">
        <v>130</v>
      </c>
    </row>
    <row r="49" spans="1:13" x14ac:dyDescent="0.3">
      <c r="A49" s="63" t="s">
        <v>59</v>
      </c>
      <c r="B49" s="58">
        <v>6265</v>
      </c>
      <c r="C49" s="59">
        <v>0.37</v>
      </c>
      <c r="D49" s="57">
        <v>2289</v>
      </c>
      <c r="E49" s="57">
        <v>1793</v>
      </c>
      <c r="F49" s="57">
        <v>497</v>
      </c>
      <c r="G49" s="57">
        <v>410</v>
      </c>
      <c r="H49" s="59">
        <v>0.5</v>
      </c>
      <c r="I49" s="57">
        <v>207</v>
      </c>
      <c r="J49" s="57">
        <v>43</v>
      </c>
      <c r="K49" s="59">
        <v>0.44</v>
      </c>
      <c r="L49" s="57">
        <v>19</v>
      </c>
      <c r="M49" s="57">
        <v>9</v>
      </c>
    </row>
    <row r="50" spans="1:13" x14ac:dyDescent="0.3">
      <c r="A50" s="63" t="s">
        <v>60</v>
      </c>
      <c r="B50" s="58">
        <v>1884</v>
      </c>
      <c r="C50" s="59">
        <v>0.5</v>
      </c>
      <c r="D50" s="57">
        <v>934</v>
      </c>
      <c r="E50" s="57">
        <v>431</v>
      </c>
      <c r="F50" s="57">
        <v>505</v>
      </c>
      <c r="G50" s="57">
        <v>960</v>
      </c>
      <c r="H50" s="59">
        <v>0.47</v>
      </c>
      <c r="I50" s="57">
        <v>449</v>
      </c>
      <c r="J50" s="57">
        <v>14</v>
      </c>
      <c r="K50" s="59">
        <v>1</v>
      </c>
      <c r="L50" s="57">
        <v>14</v>
      </c>
      <c r="M50" s="57">
        <v>12</v>
      </c>
    </row>
    <row r="51" spans="1:13" x14ac:dyDescent="0.3">
      <c r="A51" s="63" t="s">
        <v>61</v>
      </c>
      <c r="B51" s="58">
        <v>17659</v>
      </c>
      <c r="C51" s="59">
        <v>0.43</v>
      </c>
      <c r="D51" s="58">
        <v>7617</v>
      </c>
      <c r="E51" s="58">
        <v>6099</v>
      </c>
      <c r="F51" s="58">
        <v>1523</v>
      </c>
      <c r="G51" s="58">
        <v>1680</v>
      </c>
      <c r="H51" s="59">
        <v>0.44</v>
      </c>
      <c r="I51" s="58">
        <v>744</v>
      </c>
      <c r="J51" s="57">
        <v>89</v>
      </c>
      <c r="K51" s="59">
        <v>0.84</v>
      </c>
      <c r="L51" s="57">
        <v>75</v>
      </c>
      <c r="M51" s="57">
        <v>26</v>
      </c>
    </row>
    <row r="52" spans="1:13" x14ac:dyDescent="0.3">
      <c r="A52" s="63" t="s">
        <v>62</v>
      </c>
      <c r="B52" s="58">
        <v>16739</v>
      </c>
      <c r="C52" s="59">
        <v>0.54</v>
      </c>
      <c r="D52" s="58">
        <v>9050</v>
      </c>
      <c r="E52" s="58">
        <v>5025</v>
      </c>
      <c r="F52" s="58">
        <v>4049</v>
      </c>
      <c r="G52" s="58">
        <v>1351</v>
      </c>
      <c r="H52" s="59">
        <v>0.42</v>
      </c>
      <c r="I52" s="58">
        <v>565</v>
      </c>
      <c r="J52" s="57">
        <v>87</v>
      </c>
      <c r="K52" s="59">
        <v>0.97</v>
      </c>
      <c r="L52" s="57">
        <v>84</v>
      </c>
      <c r="M52" s="57">
        <v>32</v>
      </c>
    </row>
    <row r="53" spans="1:13" x14ac:dyDescent="0.3">
      <c r="A53" s="63" t="s">
        <v>63</v>
      </c>
      <c r="B53" s="58">
        <v>4621</v>
      </c>
      <c r="C53" s="59">
        <v>0.43</v>
      </c>
      <c r="D53" s="58">
        <v>1974</v>
      </c>
      <c r="E53" s="58">
        <v>1158</v>
      </c>
      <c r="F53" s="58">
        <v>831</v>
      </c>
      <c r="G53" s="58">
        <v>1594</v>
      </c>
      <c r="H53" s="59">
        <v>0.39</v>
      </c>
      <c r="I53" s="58">
        <v>628</v>
      </c>
      <c r="J53" s="57">
        <v>51</v>
      </c>
      <c r="K53" s="59">
        <v>0.86</v>
      </c>
      <c r="L53" s="57">
        <v>44</v>
      </c>
      <c r="M53" s="57">
        <v>26</v>
      </c>
    </row>
    <row r="54" spans="1:13" x14ac:dyDescent="0.3">
      <c r="A54" s="63" t="s">
        <v>64</v>
      </c>
      <c r="B54" s="58">
        <v>14130</v>
      </c>
      <c r="C54" s="59">
        <v>0.63</v>
      </c>
      <c r="D54" s="58">
        <v>8852</v>
      </c>
      <c r="E54" s="58">
        <v>6476</v>
      </c>
      <c r="F54" s="58">
        <v>2469</v>
      </c>
      <c r="G54" s="58">
        <v>2950</v>
      </c>
      <c r="H54" s="59">
        <v>0.67</v>
      </c>
      <c r="I54" s="58">
        <v>1968</v>
      </c>
      <c r="J54" s="57">
        <v>124</v>
      </c>
      <c r="K54" s="59">
        <v>0.96</v>
      </c>
      <c r="L54" s="57">
        <v>119</v>
      </c>
      <c r="M54" s="57">
        <v>55</v>
      </c>
    </row>
    <row r="55" spans="1:13" x14ac:dyDescent="0.3">
      <c r="A55" s="65" t="s">
        <v>65</v>
      </c>
      <c r="B55" s="66">
        <v>1263</v>
      </c>
      <c r="C55" s="67">
        <v>0.27</v>
      </c>
      <c r="D55" s="68">
        <v>337</v>
      </c>
      <c r="E55" s="68">
        <v>252</v>
      </c>
      <c r="F55" s="68">
        <v>86</v>
      </c>
      <c r="G55" s="68">
        <v>775</v>
      </c>
      <c r="H55" s="67">
        <v>0.27</v>
      </c>
      <c r="I55" s="68">
        <v>208</v>
      </c>
      <c r="J55" s="68">
        <v>27</v>
      </c>
      <c r="K55" s="67">
        <v>0.81</v>
      </c>
      <c r="L55" s="68">
        <v>22</v>
      </c>
      <c r="M55" s="68">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9"/>
  <sheetViews>
    <sheetView zoomScale="85" zoomScaleNormal="85" workbookViewId="0">
      <selection activeCell="K23" sqref="K23"/>
    </sheetView>
  </sheetViews>
  <sheetFormatPr defaultColWidth="25.6640625" defaultRowHeight="14.4" x14ac:dyDescent="0.3"/>
  <cols>
    <col min="2" max="2" width="12" customWidth="1"/>
    <col min="3" max="3" width="6.6640625" bestFit="1" customWidth="1"/>
    <col min="4" max="4" width="6.109375" bestFit="1" customWidth="1"/>
    <col min="5" max="5" width="7.109375" bestFit="1" customWidth="1"/>
    <col min="6" max="6" width="7" bestFit="1" customWidth="1"/>
    <col min="7" max="7" width="3" bestFit="1" customWidth="1"/>
    <col min="8" max="8" width="6.6640625" bestFit="1" customWidth="1"/>
    <col min="9" max="9" width="7.33203125" bestFit="1" customWidth="1"/>
    <col min="10" max="10" width="7" bestFit="1" customWidth="1"/>
    <col min="11" max="11" width="6.6640625" bestFit="1" customWidth="1"/>
    <col min="12" max="12" width="7" bestFit="1" customWidth="1"/>
    <col min="13" max="13" width="7.33203125" bestFit="1" customWidth="1"/>
    <col min="14" max="14" width="3" bestFit="1" customWidth="1"/>
    <col min="15" max="15" width="6.88671875" bestFit="1" customWidth="1"/>
    <col min="16" max="16" width="7.5546875" bestFit="1" customWidth="1"/>
    <col min="17" max="17" width="6.6640625" bestFit="1" customWidth="1"/>
    <col min="18" max="18" width="6.109375" bestFit="1" customWidth="1"/>
    <col min="19" max="19" width="7.109375" bestFit="1" customWidth="1"/>
    <col min="20" max="20" width="7" bestFit="1" customWidth="1"/>
    <col min="21" max="21" width="3" customWidth="1"/>
    <col min="22" max="22" width="4.5546875" customWidth="1"/>
    <col min="23" max="23" width="5.109375" customWidth="1"/>
    <col min="24" max="24" width="21.33203125" customWidth="1"/>
    <col min="25" max="25" width="11.6640625" customWidth="1"/>
    <col min="26" max="29" width="7.5546875" style="52" customWidth="1"/>
    <col min="30" max="30" width="3" style="52" customWidth="1"/>
    <col min="31" max="36" width="7.5546875" style="52" customWidth="1"/>
    <col min="37" max="37" width="3" style="52" customWidth="1"/>
    <col min="38" max="43" width="7.5546875" style="52" customWidth="1"/>
    <col min="44" max="44" width="3" style="52" customWidth="1"/>
    <col min="45" max="45" width="4.33203125" style="52" customWidth="1"/>
  </cols>
  <sheetData>
    <row r="1" spans="1:45" ht="21" x14ac:dyDescent="0.4">
      <c r="A1" s="2" t="s">
        <v>67</v>
      </c>
      <c r="X1" s="2" t="s">
        <v>103</v>
      </c>
    </row>
    <row r="2" spans="1:45" ht="75.75" customHeight="1" x14ac:dyDescent="0.3">
      <c r="B2" s="4" t="s">
        <v>1</v>
      </c>
      <c r="C2" s="5">
        <v>41061</v>
      </c>
      <c r="D2" s="5">
        <v>41091</v>
      </c>
      <c r="E2" s="5">
        <v>41122</v>
      </c>
      <c r="F2" s="5">
        <v>41153</v>
      </c>
      <c r="G2" s="5" t="s">
        <v>102</v>
      </c>
      <c r="H2" s="5">
        <v>41183</v>
      </c>
      <c r="I2" s="5">
        <v>41214</v>
      </c>
      <c r="J2" s="5">
        <v>41244</v>
      </c>
      <c r="K2" s="5">
        <v>41275</v>
      </c>
      <c r="L2" s="6">
        <v>41306</v>
      </c>
      <c r="M2" s="6">
        <v>41334</v>
      </c>
      <c r="N2" s="5" t="s">
        <v>102</v>
      </c>
      <c r="O2" s="6">
        <v>41365</v>
      </c>
      <c r="P2" s="6">
        <v>41395</v>
      </c>
      <c r="Q2" s="6">
        <v>41426</v>
      </c>
      <c r="R2" s="6">
        <v>41456</v>
      </c>
      <c r="S2" s="6">
        <v>41487</v>
      </c>
      <c r="T2" s="6">
        <v>41518</v>
      </c>
      <c r="U2" s="5" t="s">
        <v>102</v>
      </c>
      <c r="V2" s="55" t="s">
        <v>104</v>
      </c>
      <c r="W2" s="56"/>
      <c r="Y2" s="4" t="s">
        <v>9</v>
      </c>
      <c r="Z2" s="5">
        <v>41061</v>
      </c>
      <c r="AA2" s="5">
        <v>41091</v>
      </c>
      <c r="AB2" s="5">
        <v>41122</v>
      </c>
      <c r="AC2" s="5">
        <v>41153</v>
      </c>
      <c r="AD2" s="5" t="s">
        <v>102</v>
      </c>
      <c r="AE2" s="5">
        <v>41183</v>
      </c>
      <c r="AF2" s="5">
        <v>41214</v>
      </c>
      <c r="AG2" s="5">
        <v>41244</v>
      </c>
      <c r="AH2" s="5">
        <v>41275</v>
      </c>
      <c r="AI2" s="6">
        <v>41306</v>
      </c>
      <c r="AJ2" s="6">
        <v>41334</v>
      </c>
      <c r="AK2" s="5" t="s">
        <v>102</v>
      </c>
      <c r="AL2" s="6">
        <v>41365</v>
      </c>
      <c r="AM2" s="6">
        <v>41395</v>
      </c>
      <c r="AN2" s="6">
        <v>41426</v>
      </c>
      <c r="AO2" s="6">
        <v>41456</v>
      </c>
      <c r="AP2" s="6">
        <v>41487</v>
      </c>
      <c r="AQ2" s="6">
        <v>41518</v>
      </c>
      <c r="AR2" s="5" t="s">
        <v>102</v>
      </c>
      <c r="AS2" s="55" t="s">
        <v>104</v>
      </c>
    </row>
    <row r="3" spans="1:45" ht="15.6" x14ac:dyDescent="0.3">
      <c r="A3" s="8" t="s">
        <v>41</v>
      </c>
      <c r="B3" s="9">
        <v>716592</v>
      </c>
      <c r="C3" s="10">
        <f t="shared" ref="C3:O3" si="0">AVERAGE(C4:C54)</f>
        <v>0.14012459832901142</v>
      </c>
      <c r="D3" s="10">
        <f t="shared" si="0"/>
        <v>0.14787899662475698</v>
      </c>
      <c r="E3" s="10">
        <f t="shared" si="0"/>
        <v>0.16138991008341161</v>
      </c>
      <c r="F3" s="10">
        <f t="shared" si="0"/>
        <v>0.17503344324716821</v>
      </c>
      <c r="G3" s="10"/>
      <c r="H3" s="10">
        <f t="shared" si="0"/>
        <v>0.18704352046329475</v>
      </c>
      <c r="I3" s="10">
        <f t="shared" si="0"/>
        <v>0.2041801827437611</v>
      </c>
      <c r="J3" s="10">
        <f t="shared" si="0"/>
        <v>0.22341247002065129</v>
      </c>
      <c r="K3" s="10">
        <f t="shared" si="0"/>
        <v>0.24886040445800198</v>
      </c>
      <c r="L3" s="10">
        <f t="shared" si="0"/>
        <v>0.27862745098039216</v>
      </c>
      <c r="M3" s="10">
        <f t="shared" si="0"/>
        <v>0.30160886421169636</v>
      </c>
      <c r="N3" s="10"/>
      <c r="O3" s="10">
        <f t="shared" si="0"/>
        <v>0.35583252403183935</v>
      </c>
      <c r="P3" s="10">
        <f>AVERAGE(P4:P54)</f>
        <v>0.36140790455018396</v>
      </c>
      <c r="Q3" s="10">
        <f>AVERAGE(Q4:Q54)</f>
        <v>0.36941176470588227</v>
      </c>
      <c r="R3" s="10">
        <f t="shared" ref="R3:T3" si="1">AVERAGE(R4:R54)</f>
        <v>0.38941176470588235</v>
      </c>
      <c r="S3" s="10">
        <f t="shared" si="1"/>
        <v>0.41833333333333345</v>
      </c>
      <c r="T3" s="10">
        <f t="shared" si="1"/>
        <v>0.44725490196078427</v>
      </c>
      <c r="W3" s="56"/>
      <c r="X3" s="8"/>
      <c r="Y3" s="9"/>
      <c r="Z3" s="10"/>
      <c r="AA3" s="10"/>
      <c r="AB3" s="10"/>
      <c r="AC3" s="10"/>
      <c r="AD3" s="10"/>
      <c r="AE3" s="10"/>
      <c r="AF3" s="10"/>
      <c r="AG3" s="10"/>
      <c r="AH3" s="10"/>
      <c r="AI3" s="10"/>
      <c r="AJ3" s="10"/>
      <c r="AK3" s="10"/>
      <c r="AL3" s="10"/>
      <c r="AM3" s="10"/>
      <c r="AN3" s="10"/>
      <c r="AO3" s="10"/>
      <c r="AP3" s="10"/>
      <c r="AQ3" s="10"/>
      <c r="AR3" s="7"/>
      <c r="AS3" s="55"/>
    </row>
    <row r="4" spans="1:45" ht="15.6" x14ac:dyDescent="0.3">
      <c r="A4" s="11" t="s">
        <v>13</v>
      </c>
      <c r="B4" s="12">
        <v>9676</v>
      </c>
      <c r="C4" s="13">
        <v>0.16483743618362579</v>
      </c>
      <c r="D4" s="13">
        <v>0.17393191542134306</v>
      </c>
      <c r="E4" s="13">
        <v>0.18829705876273742</v>
      </c>
      <c r="F4" s="13">
        <v>0.20555590004340546</v>
      </c>
      <c r="G4" s="52">
        <f>RANK(F4,F$4:F$54,0)</f>
        <v>15</v>
      </c>
      <c r="H4" s="13">
        <v>0.21372026208635619</v>
      </c>
      <c r="I4" s="13">
        <v>0.23376945495132384</v>
      </c>
      <c r="J4" s="13">
        <v>0.26425662966867158</v>
      </c>
      <c r="K4" s="13">
        <v>0.29464045803104522</v>
      </c>
      <c r="L4" s="13">
        <v>0.33</v>
      </c>
      <c r="M4" s="13">
        <v>0.33287860937144742</v>
      </c>
      <c r="N4" s="52">
        <f>RANK(M4,M$4:M$54,0)</f>
        <v>16</v>
      </c>
      <c r="O4" s="13">
        <v>0.37070337529195341</v>
      </c>
      <c r="P4" s="13">
        <v>0.37226126498553119</v>
      </c>
      <c r="Q4" s="13">
        <v>0.38</v>
      </c>
      <c r="R4" s="13">
        <v>0.4</v>
      </c>
      <c r="S4" s="13">
        <v>0.42000000000000004</v>
      </c>
      <c r="T4" s="13">
        <v>0.44</v>
      </c>
      <c r="U4" s="52">
        <f>RANK(T4,T$4:T$54,0)</f>
        <v>23</v>
      </c>
      <c r="V4" s="52">
        <f>U4-N4</f>
        <v>7</v>
      </c>
      <c r="W4" s="56"/>
      <c r="X4" s="11" t="s">
        <v>13</v>
      </c>
      <c r="Y4" s="12">
        <v>100</v>
      </c>
      <c r="Z4" s="13">
        <v>0.37</v>
      </c>
      <c r="AA4" s="13">
        <v>0.38</v>
      </c>
      <c r="AB4" s="13">
        <v>0.43</v>
      </c>
      <c r="AC4" s="13">
        <v>0.46</v>
      </c>
      <c r="AD4" s="52">
        <f t="shared" ref="AD4:AD35" si="2">RANK(AC4,AC$4:AC$54,0)</f>
        <v>16</v>
      </c>
      <c r="AE4" s="13">
        <v>0.54</v>
      </c>
      <c r="AF4" s="13">
        <v>0.67</v>
      </c>
      <c r="AG4" s="13">
        <v>0.82</v>
      </c>
      <c r="AH4" s="13">
        <v>0.87</v>
      </c>
      <c r="AI4" s="13">
        <v>0.89</v>
      </c>
      <c r="AJ4" s="13">
        <v>0.89</v>
      </c>
      <c r="AK4" s="52">
        <f t="shared" ref="AK4:AK35" si="3">RANK(AJ4,AJ$4:AJ$54,0)</f>
        <v>9</v>
      </c>
      <c r="AL4" s="13">
        <v>0.9</v>
      </c>
      <c r="AM4" s="13">
        <v>0.91</v>
      </c>
      <c r="AN4" s="13">
        <v>0.92</v>
      </c>
      <c r="AO4" s="13">
        <f>AN4+((AQ4-AN4)/3)</f>
        <v>0.92333333333333334</v>
      </c>
      <c r="AP4" s="13">
        <f>AO4+((AQ4-AO4)/2)</f>
        <v>0.92666666666666675</v>
      </c>
      <c r="AQ4" s="13">
        <v>0.93</v>
      </c>
      <c r="AR4" s="52">
        <f t="shared" ref="AR4:AR35" si="4">RANK(AQ4,AQ$4:AQ$54,0)</f>
        <v>9</v>
      </c>
      <c r="AS4" s="52">
        <f>AK4-AR4</f>
        <v>0</v>
      </c>
    </row>
    <row r="5" spans="1:45" ht="15.6" x14ac:dyDescent="0.3">
      <c r="A5" s="14" t="s">
        <v>14</v>
      </c>
      <c r="B5" s="15">
        <v>1933</v>
      </c>
      <c r="C5" s="16">
        <v>0.10866752910737387</v>
      </c>
      <c r="D5" s="16">
        <v>0.1148771021992238</v>
      </c>
      <c r="E5" s="16">
        <v>0.12160413971539456</v>
      </c>
      <c r="F5" s="16">
        <v>0.12574385510996119</v>
      </c>
      <c r="G5" s="52">
        <f t="shared" ref="G5:G54" si="5">RANK(F5,F$4:F$54,0)</f>
        <v>40</v>
      </c>
      <c r="H5" s="16">
        <v>0.13609314359637775</v>
      </c>
      <c r="I5" s="16">
        <v>0.14126778783958602</v>
      </c>
      <c r="J5" s="16">
        <v>0.16455368693402328</v>
      </c>
      <c r="K5" s="16">
        <v>0.17956015523932731</v>
      </c>
      <c r="L5" s="16">
        <v>0.2</v>
      </c>
      <c r="M5" s="16">
        <v>0.21940491591203104</v>
      </c>
      <c r="N5" s="52">
        <f t="shared" ref="N5:N54" si="6">RANK(M5,M$4:M$54,0)</f>
        <v>44</v>
      </c>
      <c r="O5" s="16">
        <v>0.22923673997412677</v>
      </c>
      <c r="P5" s="16">
        <v>0.23435075012933265</v>
      </c>
      <c r="Q5" s="16">
        <v>0.24</v>
      </c>
      <c r="R5" s="16">
        <v>0.26</v>
      </c>
      <c r="S5" s="16">
        <v>0.27</v>
      </c>
      <c r="T5" s="16">
        <v>0.28000000000000003</v>
      </c>
      <c r="U5" s="52">
        <f t="shared" ref="U5:U54" si="7">RANK(T5,T$4:T$54,0)</f>
        <v>49</v>
      </c>
      <c r="V5" s="52">
        <f t="shared" ref="V5:V54" si="8">U5-N5</f>
        <v>5</v>
      </c>
      <c r="W5" s="56"/>
      <c r="X5" s="14" t="s">
        <v>14</v>
      </c>
      <c r="Y5" s="15">
        <v>22</v>
      </c>
      <c r="Z5" s="16">
        <v>0.54545454545454541</v>
      </c>
      <c r="AA5" s="16">
        <v>0.54545454545454541</v>
      </c>
      <c r="AB5" s="16">
        <v>0.54545454545454541</v>
      </c>
      <c r="AC5" s="16">
        <v>0.54545454545454541</v>
      </c>
      <c r="AD5" s="52">
        <f t="shared" si="2"/>
        <v>7</v>
      </c>
      <c r="AE5" s="16">
        <v>0.54545454545454541</v>
      </c>
      <c r="AF5" s="16">
        <v>0.59090909090909094</v>
      </c>
      <c r="AG5" s="16">
        <v>0.72727272727272729</v>
      </c>
      <c r="AH5" s="16">
        <v>0.77272727272727271</v>
      </c>
      <c r="AI5" s="16">
        <v>0.82</v>
      </c>
      <c r="AJ5" s="16">
        <v>0.81818181818181823</v>
      </c>
      <c r="AK5" s="52">
        <f t="shared" si="3"/>
        <v>23</v>
      </c>
      <c r="AL5" s="16">
        <v>0.81818181818181823</v>
      </c>
      <c r="AM5" s="16">
        <v>0.83909090909090911</v>
      </c>
      <c r="AN5" s="16">
        <v>0.86</v>
      </c>
      <c r="AO5" s="16">
        <f>AN5+((AQ5-AN5)/3)</f>
        <v>0.87666666666666671</v>
      </c>
      <c r="AP5" s="16">
        <f>AO5+((AQ5-AO5)/2)</f>
        <v>0.89333333333333331</v>
      </c>
      <c r="AQ5" s="16">
        <v>0.91</v>
      </c>
      <c r="AR5" s="52">
        <f t="shared" si="4"/>
        <v>17</v>
      </c>
      <c r="AS5" s="52">
        <f>AK5-AR5</f>
        <v>6</v>
      </c>
    </row>
    <row r="6" spans="1:45" ht="15.6" x14ac:dyDescent="0.3">
      <c r="A6" s="14" t="s">
        <v>15</v>
      </c>
      <c r="B6" s="15">
        <v>14530</v>
      </c>
      <c r="C6" s="16">
        <v>0.14136431971315183</v>
      </c>
      <c r="D6" s="16">
        <v>0.14645728936201904</v>
      </c>
      <c r="E6" s="16">
        <v>0.1535461525219288</v>
      </c>
      <c r="F6" s="16">
        <v>0.16152972656609901</v>
      </c>
      <c r="G6" s="52">
        <f t="shared" si="5"/>
        <v>26</v>
      </c>
      <c r="H6" s="16">
        <v>0.16786152667009607</v>
      </c>
      <c r="I6" s="16">
        <v>0.17777217031113496</v>
      </c>
      <c r="J6" s="16">
        <v>0.19277578360104103</v>
      </c>
      <c r="K6" s="16">
        <v>0.21796533618868152</v>
      </c>
      <c r="L6" s="16">
        <v>0.24</v>
      </c>
      <c r="M6" s="16">
        <v>0.27694743063569766</v>
      </c>
      <c r="N6" s="52">
        <f t="shared" si="6"/>
        <v>31</v>
      </c>
      <c r="O6" s="16">
        <v>0.31018938118168221</v>
      </c>
      <c r="P6" s="16">
        <v>0.31514108740536823</v>
      </c>
      <c r="Q6" s="16">
        <v>0.33</v>
      </c>
      <c r="R6" s="16">
        <v>0.35000000000000003</v>
      </c>
      <c r="S6" s="16">
        <v>0.37</v>
      </c>
      <c r="T6" s="16">
        <v>0.39</v>
      </c>
      <c r="U6" s="52">
        <f t="shared" si="7"/>
        <v>36</v>
      </c>
      <c r="V6" s="52">
        <f t="shared" si="8"/>
        <v>5</v>
      </c>
      <c r="W6" s="56"/>
      <c r="X6" s="14" t="s">
        <v>15</v>
      </c>
      <c r="Y6" s="15">
        <v>78</v>
      </c>
      <c r="Z6" s="16">
        <v>0.37179487179487181</v>
      </c>
      <c r="AA6" s="16">
        <v>0.37179487179487181</v>
      </c>
      <c r="AB6" s="16">
        <v>0.38461538461538464</v>
      </c>
      <c r="AC6" s="16">
        <v>0.39743589743589741</v>
      </c>
      <c r="AD6" s="52">
        <f t="shared" si="2"/>
        <v>27</v>
      </c>
      <c r="AE6" s="16">
        <v>0.42307692307692307</v>
      </c>
      <c r="AF6" s="16">
        <v>0.52564102564102566</v>
      </c>
      <c r="AG6" s="16">
        <v>0.58974358974358976</v>
      </c>
      <c r="AH6" s="16">
        <v>0.75641025641025639</v>
      </c>
      <c r="AI6" s="16">
        <v>0.78</v>
      </c>
      <c r="AJ6" s="16">
        <v>0.79487179487179482</v>
      </c>
      <c r="AK6" s="52">
        <f t="shared" si="3"/>
        <v>27</v>
      </c>
      <c r="AL6" s="16">
        <v>0.80769230769230771</v>
      </c>
      <c r="AM6" s="16">
        <v>0.82884615384615379</v>
      </c>
      <c r="AN6" s="16">
        <v>0.85</v>
      </c>
      <c r="AO6" s="16">
        <f t="shared" ref="AO6:AO54" si="9">AN6+((AQ6-AN6)/3)</f>
        <v>0.86</v>
      </c>
      <c r="AP6" s="16">
        <f t="shared" ref="AP6:AP54" si="10">AO6+((AQ6-AO6)/2)</f>
        <v>0.87</v>
      </c>
      <c r="AQ6" s="16">
        <v>0.88</v>
      </c>
      <c r="AR6" s="52">
        <f t="shared" si="4"/>
        <v>23</v>
      </c>
      <c r="AS6" s="52">
        <f t="shared" ref="AS6:AS54" si="11">AK6-AR6</f>
        <v>4</v>
      </c>
    </row>
    <row r="7" spans="1:45" ht="15.6" x14ac:dyDescent="0.3">
      <c r="A7" s="14" t="s">
        <v>16</v>
      </c>
      <c r="B7" s="15">
        <v>5456</v>
      </c>
      <c r="C7" s="16">
        <v>0.16055423321305146</v>
      </c>
      <c r="D7" s="16">
        <v>0.17686625005775644</v>
      </c>
      <c r="E7" s="16">
        <v>0.19757701301788752</v>
      </c>
      <c r="F7" s="16">
        <v>0.21480543530330629</v>
      </c>
      <c r="G7" s="52">
        <f t="shared" si="5"/>
        <v>11</v>
      </c>
      <c r="H7" s="16">
        <v>0.23038432779544027</v>
      </c>
      <c r="I7" s="16">
        <v>0.24962884205042932</v>
      </c>
      <c r="J7" s="16">
        <v>0.27437178894970093</v>
      </c>
      <c r="K7" s="16">
        <v>0.3055295739339689</v>
      </c>
      <c r="L7" s="16">
        <v>0.34</v>
      </c>
      <c r="M7" s="16">
        <v>0.36033061928865201</v>
      </c>
      <c r="N7" s="52">
        <f t="shared" si="6"/>
        <v>12</v>
      </c>
      <c r="O7" s="16">
        <v>0.38690637706935116</v>
      </c>
      <c r="P7" s="16">
        <v>0.39222873900293254</v>
      </c>
      <c r="Q7" s="16">
        <v>0.4</v>
      </c>
      <c r="R7" s="16">
        <v>0.42000000000000004</v>
      </c>
      <c r="S7" s="16">
        <v>0.44500000000000001</v>
      </c>
      <c r="T7" s="16">
        <v>0.47</v>
      </c>
      <c r="U7" s="52">
        <f t="shared" si="7"/>
        <v>18</v>
      </c>
      <c r="V7" s="52">
        <f t="shared" si="8"/>
        <v>6</v>
      </c>
      <c r="W7" s="56"/>
      <c r="X7" s="14" t="s">
        <v>16</v>
      </c>
      <c r="Y7" s="15">
        <v>75</v>
      </c>
      <c r="Z7" s="16">
        <v>0.41333333333333333</v>
      </c>
      <c r="AA7" s="16">
        <v>0.42666666666666669</v>
      </c>
      <c r="AB7" s="16">
        <v>0.44</v>
      </c>
      <c r="AC7" s="16">
        <v>0.45333333333333331</v>
      </c>
      <c r="AD7" s="52">
        <f t="shared" si="2"/>
        <v>19</v>
      </c>
      <c r="AE7" s="16">
        <v>0.48</v>
      </c>
      <c r="AF7" s="16">
        <v>0.57333333333333336</v>
      </c>
      <c r="AG7" s="16">
        <v>0.70666666666666667</v>
      </c>
      <c r="AH7" s="16">
        <v>0.82666666666666666</v>
      </c>
      <c r="AI7" s="16">
        <v>0.84</v>
      </c>
      <c r="AJ7" s="16">
        <v>0.88</v>
      </c>
      <c r="AK7" s="52">
        <f t="shared" si="3"/>
        <v>11</v>
      </c>
      <c r="AL7" s="16">
        <v>0.90666666666666662</v>
      </c>
      <c r="AM7" s="16">
        <v>0.90833333333333333</v>
      </c>
      <c r="AN7" s="16">
        <v>0.91</v>
      </c>
      <c r="AO7" s="16">
        <f t="shared" si="9"/>
        <v>0.91666666666666674</v>
      </c>
      <c r="AP7" s="16">
        <f t="shared" si="10"/>
        <v>0.92333333333333334</v>
      </c>
      <c r="AQ7" s="16">
        <v>0.93</v>
      </c>
      <c r="AR7" s="52">
        <f t="shared" si="4"/>
        <v>9</v>
      </c>
      <c r="AS7" s="52">
        <f t="shared" si="11"/>
        <v>2</v>
      </c>
    </row>
    <row r="8" spans="1:45" ht="15.6" x14ac:dyDescent="0.3">
      <c r="A8" s="14" t="s">
        <v>17</v>
      </c>
      <c r="B8" s="15">
        <v>76529</v>
      </c>
      <c r="C8" s="16">
        <v>0.12122231028345831</v>
      </c>
      <c r="D8" s="16">
        <v>0.12363970032360488</v>
      </c>
      <c r="E8" s="16">
        <v>0.13149295121078375</v>
      </c>
      <c r="F8" s="16">
        <v>0.14083583704162053</v>
      </c>
      <c r="G8" s="52">
        <f t="shared" si="5"/>
        <v>38</v>
      </c>
      <c r="H8" s="16">
        <v>0.14518713911388437</v>
      </c>
      <c r="I8" s="16">
        <v>0.15268758172493374</v>
      </c>
      <c r="J8" s="16">
        <v>0.1642257190516874</v>
      </c>
      <c r="K8" s="16">
        <v>0.18097757868124367</v>
      </c>
      <c r="L8" s="16">
        <v>0.21</v>
      </c>
      <c r="M8" s="16">
        <v>0.21381488230766721</v>
      </c>
      <c r="N8" s="52">
        <f t="shared" si="6"/>
        <v>46</v>
      </c>
      <c r="O8" s="16">
        <v>0.27492911591721064</v>
      </c>
      <c r="P8" s="16">
        <v>0.280547243528597</v>
      </c>
      <c r="Q8" s="16">
        <v>0.28999999999999998</v>
      </c>
      <c r="R8" s="16">
        <v>0.31</v>
      </c>
      <c r="S8" s="16">
        <v>0.39</v>
      </c>
      <c r="T8" s="16">
        <v>0.47</v>
      </c>
      <c r="U8" s="52">
        <f t="shared" si="7"/>
        <v>18</v>
      </c>
      <c r="V8" s="52">
        <f t="shared" si="8"/>
        <v>-28</v>
      </c>
      <c r="W8" s="56"/>
      <c r="X8" s="14" t="s">
        <v>17</v>
      </c>
      <c r="Y8" s="15">
        <v>348</v>
      </c>
      <c r="Z8" s="16">
        <v>0.35057471264367818</v>
      </c>
      <c r="AA8" s="16">
        <v>0.35632183908045978</v>
      </c>
      <c r="AB8" s="16">
        <v>0.36781609195402298</v>
      </c>
      <c r="AC8" s="16">
        <v>0.38218390804597702</v>
      </c>
      <c r="AD8" s="52">
        <f t="shared" si="2"/>
        <v>29</v>
      </c>
      <c r="AE8" s="16">
        <v>0.41666666666666669</v>
      </c>
      <c r="AF8" s="16">
        <v>0.46839080459770116</v>
      </c>
      <c r="AG8" s="16">
        <v>0.56034482758620685</v>
      </c>
      <c r="AH8" s="16">
        <v>0.75287356321839083</v>
      </c>
      <c r="AI8" s="16">
        <v>0.77</v>
      </c>
      <c r="AJ8" s="16">
        <v>0.77298850574712641</v>
      </c>
      <c r="AK8" s="52">
        <f t="shared" si="3"/>
        <v>30</v>
      </c>
      <c r="AL8" s="16">
        <v>0.80172413793103448</v>
      </c>
      <c r="AM8" s="16">
        <v>0.80586206896551726</v>
      </c>
      <c r="AN8" s="16">
        <v>0.81</v>
      </c>
      <c r="AO8" s="16">
        <f t="shared" si="9"/>
        <v>0.82666666666666666</v>
      </c>
      <c r="AP8" s="16">
        <f t="shared" si="10"/>
        <v>0.84333333333333327</v>
      </c>
      <c r="AQ8" s="16">
        <v>0.86</v>
      </c>
      <c r="AR8" s="52">
        <f t="shared" si="4"/>
        <v>28</v>
      </c>
      <c r="AS8" s="52">
        <f t="shared" si="11"/>
        <v>2</v>
      </c>
    </row>
    <row r="9" spans="1:45" ht="15.6" x14ac:dyDescent="0.3">
      <c r="A9" s="14" t="s">
        <v>18</v>
      </c>
      <c r="B9" s="15">
        <v>12331</v>
      </c>
      <c r="C9" s="16">
        <v>7.6882217181282686E-2</v>
      </c>
      <c r="D9" s="16">
        <v>8.3613466153905538E-2</v>
      </c>
      <c r="E9" s="16">
        <v>9.5940572706178701E-2</v>
      </c>
      <c r="F9" s="16">
        <v>0.12027038826987575</v>
      </c>
      <c r="G9" s="52">
        <f t="shared" si="5"/>
        <v>42</v>
      </c>
      <c r="H9" s="16">
        <v>0.13284079297778589</v>
      </c>
      <c r="I9" s="16">
        <v>0.14662768846388088</v>
      </c>
      <c r="J9" s="16">
        <v>0.17825644869668705</v>
      </c>
      <c r="K9" s="16">
        <v>0.21621096097605447</v>
      </c>
      <c r="L9" s="16">
        <v>0.25</v>
      </c>
      <c r="M9" s="16">
        <v>0.27079084722394819</v>
      </c>
      <c r="N9" s="52">
        <f t="shared" si="6"/>
        <v>33</v>
      </c>
      <c r="O9" s="16">
        <v>0.33631915047550559</v>
      </c>
      <c r="P9" s="16">
        <v>0.33695564025626468</v>
      </c>
      <c r="Q9" s="16">
        <v>0.34</v>
      </c>
      <c r="R9" s="16">
        <v>0.36000000000000004</v>
      </c>
      <c r="S9" s="16">
        <v>0.4</v>
      </c>
      <c r="T9" s="16">
        <v>0.44</v>
      </c>
      <c r="U9" s="52">
        <f t="shared" si="7"/>
        <v>23</v>
      </c>
      <c r="V9" s="52">
        <f t="shared" si="8"/>
        <v>-10</v>
      </c>
      <c r="W9" s="56"/>
      <c r="X9" s="14" t="s">
        <v>18</v>
      </c>
      <c r="Y9" s="15">
        <v>76</v>
      </c>
      <c r="Z9" s="16">
        <v>0.27631578947368424</v>
      </c>
      <c r="AA9" s="16">
        <v>0.28947368421052633</v>
      </c>
      <c r="AB9" s="16">
        <v>0.31578947368421051</v>
      </c>
      <c r="AC9" s="16">
        <v>0.32894736842105265</v>
      </c>
      <c r="AD9" s="52">
        <f t="shared" si="2"/>
        <v>35</v>
      </c>
      <c r="AE9" s="16">
        <v>0.36842105263157893</v>
      </c>
      <c r="AF9" s="16">
        <v>0.36842105263157893</v>
      </c>
      <c r="AG9" s="16">
        <v>0.56578947368421051</v>
      </c>
      <c r="AH9" s="16">
        <v>0.68421052631578949</v>
      </c>
      <c r="AI9" s="16">
        <v>0.7</v>
      </c>
      <c r="AJ9" s="16">
        <v>0.71052631578947367</v>
      </c>
      <c r="AK9" s="52">
        <f t="shared" si="3"/>
        <v>39</v>
      </c>
      <c r="AL9" s="16">
        <v>0.72368421052631582</v>
      </c>
      <c r="AM9" s="16">
        <v>0.75184210526315787</v>
      </c>
      <c r="AN9" s="16">
        <v>0.78</v>
      </c>
      <c r="AO9" s="16">
        <f t="shared" si="9"/>
        <v>0.79666666666666663</v>
      </c>
      <c r="AP9" s="16">
        <f t="shared" si="10"/>
        <v>0.81333333333333324</v>
      </c>
      <c r="AQ9" s="16">
        <v>0.83</v>
      </c>
      <c r="AR9" s="52">
        <f t="shared" si="4"/>
        <v>34</v>
      </c>
      <c r="AS9" s="52">
        <f t="shared" si="11"/>
        <v>5</v>
      </c>
    </row>
    <row r="10" spans="1:45" ht="15.6" x14ac:dyDescent="0.3">
      <c r="A10" s="14" t="s">
        <v>19</v>
      </c>
      <c r="B10" s="15">
        <v>10542</v>
      </c>
      <c r="C10" s="16">
        <v>0.11031735733110536</v>
      </c>
      <c r="D10" s="16">
        <v>0.1280554018890733</v>
      </c>
      <c r="E10" s="16">
        <v>0.13981752769221781</v>
      </c>
      <c r="F10" s="16">
        <v>0.15660701371767408</v>
      </c>
      <c r="G10" s="52">
        <f t="shared" si="5"/>
        <v>31</v>
      </c>
      <c r="H10" s="16">
        <v>0.16466976124402313</v>
      </c>
      <c r="I10" s="16">
        <v>0.17766501313943278</v>
      </c>
      <c r="J10" s="16">
        <v>0.19227281454011227</v>
      </c>
      <c r="K10" s="16">
        <v>0.21162340860334999</v>
      </c>
      <c r="L10" s="16">
        <v>0.24</v>
      </c>
      <c r="M10" s="16">
        <v>0.25222171379484881</v>
      </c>
      <c r="N10" s="52">
        <f t="shared" si="6"/>
        <v>37</v>
      </c>
      <c r="O10" s="16">
        <v>0.31425744182111098</v>
      </c>
      <c r="P10" s="16">
        <v>0.31673306772908366</v>
      </c>
      <c r="Q10" s="16">
        <v>0.32</v>
      </c>
      <c r="R10" s="16">
        <v>0.34</v>
      </c>
      <c r="S10" s="16">
        <v>0.36499999999999999</v>
      </c>
      <c r="T10" s="16">
        <v>0.39</v>
      </c>
      <c r="U10" s="52">
        <f t="shared" si="7"/>
        <v>36</v>
      </c>
      <c r="V10" s="52">
        <f t="shared" si="8"/>
        <v>-1</v>
      </c>
      <c r="W10" s="56"/>
      <c r="X10" s="14" t="s">
        <v>19</v>
      </c>
      <c r="Y10" s="15">
        <v>32</v>
      </c>
      <c r="Z10" s="16">
        <v>0.21875</v>
      </c>
      <c r="AA10" s="16">
        <v>0.25</v>
      </c>
      <c r="AB10" s="16">
        <v>0.25</v>
      </c>
      <c r="AC10" s="16">
        <v>0.375</v>
      </c>
      <c r="AD10" s="52">
        <f t="shared" si="2"/>
        <v>30</v>
      </c>
      <c r="AE10" s="16">
        <v>0.59375</v>
      </c>
      <c r="AF10" s="16">
        <v>0.65625</v>
      </c>
      <c r="AG10" s="16">
        <v>0.78125</v>
      </c>
      <c r="AH10" s="16">
        <v>0.84375</v>
      </c>
      <c r="AI10" s="16">
        <v>0.84</v>
      </c>
      <c r="AJ10" s="16">
        <v>0.84375</v>
      </c>
      <c r="AK10" s="52">
        <f t="shared" si="3"/>
        <v>19</v>
      </c>
      <c r="AL10" s="16">
        <v>0.84375</v>
      </c>
      <c r="AM10" s="16">
        <v>0.84187499999999993</v>
      </c>
      <c r="AN10" s="16">
        <v>0.84</v>
      </c>
      <c r="AO10" s="16">
        <f t="shared" si="9"/>
        <v>0.84</v>
      </c>
      <c r="AP10" s="16">
        <f t="shared" si="10"/>
        <v>0.84</v>
      </c>
      <c r="AQ10" s="16">
        <v>0.84</v>
      </c>
      <c r="AR10" s="52">
        <f t="shared" si="4"/>
        <v>32</v>
      </c>
      <c r="AS10" s="52">
        <f t="shared" si="11"/>
        <v>-13</v>
      </c>
    </row>
    <row r="11" spans="1:45" ht="15.6" x14ac:dyDescent="0.3">
      <c r="A11" s="14" t="s">
        <v>20</v>
      </c>
      <c r="B11" s="15">
        <v>2298</v>
      </c>
      <c r="C11" s="16">
        <v>0.25285235737603839</v>
      </c>
      <c r="D11" s="16">
        <v>0.26895483108156926</v>
      </c>
      <c r="E11" s="16">
        <v>0.28853892072343107</v>
      </c>
      <c r="F11" s="16">
        <v>0.29985417251650681</v>
      </c>
      <c r="G11" s="52">
        <f t="shared" si="5"/>
        <v>3</v>
      </c>
      <c r="H11" s="16">
        <v>0.32770710000715475</v>
      </c>
      <c r="I11" s="16">
        <v>0.33771674582410638</v>
      </c>
      <c r="J11" s="16">
        <v>0.35817123945005097</v>
      </c>
      <c r="K11" s="16">
        <v>0.37557931913170589</v>
      </c>
      <c r="L11" s="16">
        <v>0.41</v>
      </c>
      <c r="M11" s="16">
        <v>0.42519234622442248</v>
      </c>
      <c r="N11" s="52">
        <f t="shared" si="6"/>
        <v>5</v>
      </c>
      <c r="O11" s="16">
        <v>0.47437017132509773</v>
      </c>
      <c r="P11" s="16">
        <v>0.47780678851174935</v>
      </c>
      <c r="Q11" s="16">
        <v>0.48</v>
      </c>
      <c r="R11" s="16">
        <v>0.5</v>
      </c>
      <c r="S11" s="16">
        <v>0.53</v>
      </c>
      <c r="T11" s="16">
        <v>0.56000000000000005</v>
      </c>
      <c r="U11" s="52">
        <f t="shared" si="7"/>
        <v>7</v>
      </c>
      <c r="V11" s="52">
        <f t="shared" si="8"/>
        <v>2</v>
      </c>
      <c r="W11" s="56"/>
      <c r="X11" s="14" t="s">
        <v>20</v>
      </c>
      <c r="Y11" s="15">
        <v>7</v>
      </c>
      <c r="Z11" s="16">
        <v>0.71</v>
      </c>
      <c r="AA11" s="16">
        <v>0.71</v>
      </c>
      <c r="AB11" s="16">
        <v>0.71</v>
      </c>
      <c r="AC11" s="16">
        <v>0.71</v>
      </c>
      <c r="AD11" s="52">
        <f t="shared" si="2"/>
        <v>2</v>
      </c>
      <c r="AE11" s="16">
        <v>0.71</v>
      </c>
      <c r="AF11" s="16">
        <v>0.71</v>
      </c>
      <c r="AG11" s="16">
        <v>0.86</v>
      </c>
      <c r="AH11" s="16">
        <v>1</v>
      </c>
      <c r="AI11" s="16">
        <v>1</v>
      </c>
      <c r="AJ11" s="16">
        <v>1</v>
      </c>
      <c r="AK11" s="52">
        <f t="shared" si="3"/>
        <v>1</v>
      </c>
      <c r="AL11" s="16">
        <v>1</v>
      </c>
      <c r="AM11" s="16">
        <v>1</v>
      </c>
      <c r="AN11" s="16">
        <v>1</v>
      </c>
      <c r="AO11" s="16">
        <f t="shared" si="9"/>
        <v>1</v>
      </c>
      <c r="AP11" s="16">
        <f t="shared" si="10"/>
        <v>1</v>
      </c>
      <c r="AQ11" s="16">
        <v>1</v>
      </c>
      <c r="AR11" s="52">
        <f t="shared" si="4"/>
        <v>1</v>
      </c>
      <c r="AS11" s="52">
        <f t="shared" si="11"/>
        <v>0</v>
      </c>
    </row>
    <row r="12" spans="1:45" ht="15.6" x14ac:dyDescent="0.3">
      <c r="A12" s="14" t="s">
        <v>21</v>
      </c>
      <c r="B12" s="15">
        <v>2589</v>
      </c>
      <c r="C12" s="16">
        <v>6.7977045233277716E-2</v>
      </c>
      <c r="D12" s="16">
        <v>7.4156776618121145E-2</v>
      </c>
      <c r="E12" s="16">
        <v>8.4585073330044433E-2</v>
      </c>
      <c r="F12" s="16">
        <v>9.3468437195756857E-2</v>
      </c>
      <c r="G12" s="52">
        <f t="shared" si="5"/>
        <v>49</v>
      </c>
      <c r="H12" s="16">
        <v>0.10157933463836386</v>
      </c>
      <c r="I12" s="16">
        <v>0.10660036638854914</v>
      </c>
      <c r="J12" s="16">
        <v>0.11741489631202515</v>
      </c>
      <c r="K12" s="16">
        <v>0.16569404775611443</v>
      </c>
      <c r="L12" s="16">
        <v>0.21</v>
      </c>
      <c r="M12" s="16">
        <v>0.21822176452728356</v>
      </c>
      <c r="N12" s="52">
        <f t="shared" si="6"/>
        <v>45</v>
      </c>
      <c r="O12" s="16">
        <v>0.26418351670205659</v>
      </c>
      <c r="P12" s="16">
        <v>0.27114716106604869</v>
      </c>
      <c r="Q12" s="16">
        <v>0.28000000000000003</v>
      </c>
      <c r="R12" s="16">
        <v>0.30000000000000004</v>
      </c>
      <c r="S12" s="16">
        <v>0.31000000000000005</v>
      </c>
      <c r="T12" s="16">
        <v>0.32</v>
      </c>
      <c r="U12" s="52">
        <f t="shared" si="7"/>
        <v>48</v>
      </c>
      <c r="V12" s="52">
        <f t="shared" si="8"/>
        <v>3</v>
      </c>
      <c r="W12" s="56"/>
      <c r="X12" s="14" t="s">
        <v>21</v>
      </c>
      <c r="Y12" s="15">
        <v>7</v>
      </c>
      <c r="Z12" s="16">
        <v>0</v>
      </c>
      <c r="AA12" s="16">
        <v>0</v>
      </c>
      <c r="AB12" s="16">
        <v>0</v>
      </c>
      <c r="AC12" s="16">
        <v>0</v>
      </c>
      <c r="AD12" s="52">
        <f t="shared" si="2"/>
        <v>51</v>
      </c>
      <c r="AE12" s="16">
        <v>0</v>
      </c>
      <c r="AF12" s="16">
        <v>0</v>
      </c>
      <c r="AG12" s="16">
        <v>0</v>
      </c>
      <c r="AH12" s="16">
        <v>0.14285714285714285</v>
      </c>
      <c r="AI12" s="16">
        <v>0.14000000000000001</v>
      </c>
      <c r="AJ12" s="16">
        <v>0.14285714285714285</v>
      </c>
      <c r="AK12" s="52">
        <f t="shared" si="3"/>
        <v>51</v>
      </c>
      <c r="AL12" s="16">
        <v>0.14285714285714285</v>
      </c>
      <c r="AM12" s="16">
        <v>0.21642857142857141</v>
      </c>
      <c r="AN12" s="16">
        <v>0.28999999999999998</v>
      </c>
      <c r="AO12" s="16">
        <f t="shared" si="9"/>
        <v>0.28999999999999998</v>
      </c>
      <c r="AP12" s="16">
        <f t="shared" si="10"/>
        <v>0.28999999999999998</v>
      </c>
      <c r="AQ12" s="16">
        <v>0.28999999999999998</v>
      </c>
      <c r="AR12" s="52">
        <f t="shared" si="4"/>
        <v>51</v>
      </c>
      <c r="AS12" s="52">
        <f t="shared" si="11"/>
        <v>0</v>
      </c>
    </row>
    <row r="13" spans="1:45" ht="15.6" x14ac:dyDescent="0.3">
      <c r="A13" s="14" t="s">
        <v>23</v>
      </c>
      <c r="B13" s="15">
        <v>44861</v>
      </c>
      <c r="C13" s="16">
        <v>0.14237342541054682</v>
      </c>
      <c r="D13" s="16">
        <v>0.14839202958478317</v>
      </c>
      <c r="E13" s="16">
        <v>0.16027320004725717</v>
      </c>
      <c r="F13" s="16">
        <v>0.17126272544688134</v>
      </c>
      <c r="G13" s="52">
        <f t="shared" si="5"/>
        <v>23</v>
      </c>
      <c r="H13" s="16">
        <v>0.18006772044252345</v>
      </c>
      <c r="I13" s="16">
        <v>0.19384363666355334</v>
      </c>
      <c r="J13" s="16">
        <v>0.20746351499858451</v>
      </c>
      <c r="K13" s="16">
        <v>0.23684321981948644</v>
      </c>
      <c r="L13" s="16">
        <v>0.27</v>
      </c>
      <c r="M13" s="16">
        <v>0.2790849046719972</v>
      </c>
      <c r="N13" s="52">
        <f t="shared" si="6"/>
        <v>30</v>
      </c>
      <c r="O13" s="16">
        <v>0.32796934524273919</v>
      </c>
      <c r="P13" s="16">
        <v>0.33224850092507968</v>
      </c>
      <c r="Q13" s="16">
        <v>0.34</v>
      </c>
      <c r="R13" s="16">
        <v>0.36000000000000004</v>
      </c>
      <c r="S13" s="16">
        <v>0.38</v>
      </c>
      <c r="T13" s="16">
        <v>0.4</v>
      </c>
      <c r="U13" s="52">
        <f t="shared" si="7"/>
        <v>35</v>
      </c>
      <c r="V13" s="52">
        <f t="shared" si="8"/>
        <v>5</v>
      </c>
      <c r="W13" s="56"/>
      <c r="X13" s="14" t="s">
        <v>23</v>
      </c>
      <c r="Y13" s="15">
        <v>182</v>
      </c>
      <c r="Z13" s="16">
        <v>0.22527472527472528</v>
      </c>
      <c r="AA13" s="16">
        <v>0.22527472527472528</v>
      </c>
      <c r="AB13" s="16">
        <v>0.24725274725274726</v>
      </c>
      <c r="AC13" s="16">
        <v>0.31318681318681318</v>
      </c>
      <c r="AD13" s="52">
        <f t="shared" si="2"/>
        <v>37</v>
      </c>
      <c r="AE13" s="16">
        <v>0.40659340659340659</v>
      </c>
      <c r="AF13" s="16">
        <v>0.53846153846153844</v>
      </c>
      <c r="AG13" s="16">
        <v>0.84615384615384615</v>
      </c>
      <c r="AH13" s="16">
        <v>0.91208791208791207</v>
      </c>
      <c r="AI13" s="16">
        <v>0.91</v>
      </c>
      <c r="AJ13" s="16">
        <v>0.90659340659340659</v>
      </c>
      <c r="AK13" s="52">
        <f t="shared" si="3"/>
        <v>7</v>
      </c>
      <c r="AL13" s="16">
        <v>0.92307692307692313</v>
      </c>
      <c r="AM13" s="16">
        <v>0.93653846153846154</v>
      </c>
      <c r="AN13" s="16">
        <v>0.95</v>
      </c>
      <c r="AO13" s="16">
        <f t="shared" si="9"/>
        <v>0.95666666666666667</v>
      </c>
      <c r="AP13" s="16">
        <f t="shared" si="10"/>
        <v>0.96333333333333337</v>
      </c>
      <c r="AQ13" s="16">
        <v>0.97</v>
      </c>
      <c r="AR13" s="52">
        <f t="shared" si="4"/>
        <v>4</v>
      </c>
      <c r="AS13" s="52">
        <f t="shared" si="11"/>
        <v>3</v>
      </c>
    </row>
    <row r="14" spans="1:45" ht="15.6" x14ac:dyDescent="0.3">
      <c r="A14" s="14" t="s">
        <v>24</v>
      </c>
      <c r="B14" s="15">
        <v>19413</v>
      </c>
      <c r="C14" s="16">
        <v>0.10358984770659468</v>
      </c>
      <c r="D14" s="16">
        <v>0.12058867900603588</v>
      </c>
      <c r="E14" s="16">
        <v>0.13341506989561425</v>
      </c>
      <c r="F14" s="16">
        <v>0.14814739035512994</v>
      </c>
      <c r="G14" s="52">
        <f t="shared" si="5"/>
        <v>32</v>
      </c>
      <c r="H14" s="16">
        <v>0.15747099176482343</v>
      </c>
      <c r="I14" s="16">
        <v>0.17539703204423415</v>
      </c>
      <c r="J14" s="16">
        <v>0.20094679060339427</v>
      </c>
      <c r="K14" s="16">
        <v>0.22299375968266952</v>
      </c>
      <c r="L14" s="16">
        <v>0.25</v>
      </c>
      <c r="M14" s="16">
        <v>0.25652781779156714</v>
      </c>
      <c r="N14" s="52">
        <f t="shared" si="6"/>
        <v>36</v>
      </c>
      <c r="O14" s="16">
        <v>0.29686140842024122</v>
      </c>
      <c r="P14" s="16">
        <v>0.29742955751300676</v>
      </c>
      <c r="Q14" s="16">
        <v>0.31</v>
      </c>
      <c r="R14" s="16">
        <v>0.33</v>
      </c>
      <c r="S14" s="16">
        <v>0.35499999999999998</v>
      </c>
      <c r="T14" s="16">
        <v>0.38</v>
      </c>
      <c r="U14" s="52">
        <f t="shared" si="7"/>
        <v>40</v>
      </c>
      <c r="V14" s="52">
        <f t="shared" si="8"/>
        <v>4</v>
      </c>
      <c r="W14" s="56"/>
      <c r="X14" s="14" t="s">
        <v>24</v>
      </c>
      <c r="Y14" s="15">
        <v>142</v>
      </c>
      <c r="Z14" s="16">
        <v>0.323943661971831</v>
      </c>
      <c r="AA14" s="16">
        <v>0.33098591549295775</v>
      </c>
      <c r="AB14" s="16">
        <v>0.352112676056338</v>
      </c>
      <c r="AC14" s="16">
        <v>0.37323943661971831</v>
      </c>
      <c r="AD14" s="52">
        <f t="shared" si="2"/>
        <v>31</v>
      </c>
      <c r="AE14" s="16">
        <v>0.45070422535211269</v>
      </c>
      <c r="AF14" s="16">
        <v>0.49295774647887325</v>
      </c>
      <c r="AG14" s="16">
        <v>0.72535211267605637</v>
      </c>
      <c r="AH14" s="16">
        <v>0.8380281690140845</v>
      </c>
      <c r="AI14" s="16">
        <v>0.85</v>
      </c>
      <c r="AJ14" s="16">
        <v>0.852112676056338</v>
      </c>
      <c r="AK14" s="52">
        <f t="shared" si="3"/>
        <v>16</v>
      </c>
      <c r="AL14" s="16">
        <v>0.90140845070422537</v>
      </c>
      <c r="AM14" s="16">
        <v>0.9057042253521127</v>
      </c>
      <c r="AN14" s="16">
        <v>0.91</v>
      </c>
      <c r="AO14" s="16">
        <f t="shared" si="9"/>
        <v>0.91</v>
      </c>
      <c r="AP14" s="16">
        <f t="shared" si="10"/>
        <v>0.91</v>
      </c>
      <c r="AQ14" s="16">
        <v>0.91</v>
      </c>
      <c r="AR14" s="52">
        <f t="shared" si="4"/>
        <v>17</v>
      </c>
      <c r="AS14" s="52">
        <f t="shared" si="11"/>
        <v>-1</v>
      </c>
    </row>
    <row r="15" spans="1:45" ht="15.6" x14ac:dyDescent="0.3">
      <c r="A15" s="14" t="s">
        <v>25</v>
      </c>
      <c r="B15" s="15">
        <v>2855</v>
      </c>
      <c r="C15" s="16">
        <v>8.4058130400078174E-2</v>
      </c>
      <c r="D15" s="16">
        <v>9.1413216810085018E-2</v>
      </c>
      <c r="E15" s="16">
        <v>0.10437217858009706</v>
      </c>
      <c r="F15" s="16">
        <v>0.1169808981401088</v>
      </c>
      <c r="G15" s="52">
        <f t="shared" si="5"/>
        <v>43</v>
      </c>
      <c r="H15" s="16">
        <v>0.12608719560011727</v>
      </c>
      <c r="I15" s="16">
        <v>0.13729494632012768</v>
      </c>
      <c r="J15" s="16">
        <v>0.14394954831013387</v>
      </c>
      <c r="K15" s="16">
        <v>0.16216214323015082</v>
      </c>
      <c r="L15" s="16">
        <v>0.18</v>
      </c>
      <c r="M15" s="16">
        <v>0.17792304268016548</v>
      </c>
      <c r="N15" s="52">
        <f t="shared" si="6"/>
        <v>50</v>
      </c>
      <c r="O15" s="16">
        <v>0.22100283451020553</v>
      </c>
      <c r="P15" s="16">
        <v>0.22276707530647985</v>
      </c>
      <c r="Q15" s="16">
        <v>0.23</v>
      </c>
      <c r="R15" s="16">
        <v>0.25</v>
      </c>
      <c r="S15" s="16">
        <v>0.31</v>
      </c>
      <c r="T15" s="16">
        <v>0.37</v>
      </c>
      <c r="U15" s="52">
        <f t="shared" si="7"/>
        <v>41</v>
      </c>
      <c r="V15" s="52">
        <f t="shared" si="8"/>
        <v>-9</v>
      </c>
      <c r="W15" s="56"/>
      <c r="X15" s="14" t="s">
        <v>25</v>
      </c>
      <c r="Y15" s="15">
        <v>23</v>
      </c>
      <c r="Z15" s="16">
        <v>0.21739130434782608</v>
      </c>
      <c r="AA15" s="16">
        <v>0.21739130434782608</v>
      </c>
      <c r="AB15" s="16">
        <v>0.21739130434782608</v>
      </c>
      <c r="AC15" s="16">
        <v>0.30434782608695654</v>
      </c>
      <c r="AD15" s="52">
        <f t="shared" si="2"/>
        <v>38</v>
      </c>
      <c r="AE15" s="16">
        <v>0.30434782608695654</v>
      </c>
      <c r="AF15" s="16">
        <v>0.34782608695652173</v>
      </c>
      <c r="AG15" s="16">
        <v>0.47826086956521741</v>
      </c>
      <c r="AH15" s="16">
        <v>0.52173913043478259</v>
      </c>
      <c r="AI15" s="16">
        <v>0.56999999999999995</v>
      </c>
      <c r="AJ15" s="16">
        <v>0.56521739130434778</v>
      </c>
      <c r="AK15" s="52">
        <f t="shared" si="3"/>
        <v>45</v>
      </c>
      <c r="AL15" s="16">
        <v>0.56521739130434778</v>
      </c>
      <c r="AM15" s="16">
        <v>0.56760869565217387</v>
      </c>
      <c r="AN15" s="16">
        <v>0.56999999999999995</v>
      </c>
      <c r="AO15" s="16">
        <f t="shared" si="9"/>
        <v>0.58333333333333326</v>
      </c>
      <c r="AP15" s="16">
        <f t="shared" si="10"/>
        <v>0.59666666666666668</v>
      </c>
      <c r="AQ15" s="16">
        <v>0.61</v>
      </c>
      <c r="AR15" s="52">
        <f t="shared" si="4"/>
        <v>47</v>
      </c>
      <c r="AS15" s="52">
        <f t="shared" si="11"/>
        <v>-2</v>
      </c>
    </row>
    <row r="16" spans="1:45" ht="15.6" x14ac:dyDescent="0.3">
      <c r="A16" s="14" t="s">
        <v>26</v>
      </c>
      <c r="B16" s="15">
        <v>3626</v>
      </c>
      <c r="C16" s="16">
        <v>3.1165252233073062E-2</v>
      </c>
      <c r="D16" s="16">
        <v>3.2268447002385382E-2</v>
      </c>
      <c r="E16" s="16">
        <v>4.3300394695508587E-2</v>
      </c>
      <c r="F16" s="16">
        <v>4.9919563311382517E-2</v>
      </c>
      <c r="G16" s="52">
        <f t="shared" si="5"/>
        <v>51</v>
      </c>
      <c r="H16" s="16">
        <v>6.9225471774348124E-2</v>
      </c>
      <c r="I16" s="16">
        <v>8.246380900609597E-2</v>
      </c>
      <c r="J16" s="16">
        <v>0.1114226717005444</v>
      </c>
      <c r="K16" s="16">
        <v>0.13927833962568051</v>
      </c>
      <c r="L16" s="16">
        <v>0.19</v>
      </c>
      <c r="M16" s="16">
        <v>0.21153759701563751</v>
      </c>
      <c r="N16" s="52">
        <f t="shared" si="6"/>
        <v>47</v>
      </c>
      <c r="O16" s="16">
        <v>0.27304070540479941</v>
      </c>
      <c r="P16" s="16">
        <v>0.28130170987313846</v>
      </c>
      <c r="Q16" s="16">
        <v>0.28000000000000003</v>
      </c>
      <c r="R16" s="16">
        <v>0.30000000000000004</v>
      </c>
      <c r="S16" s="16">
        <v>0.32500000000000001</v>
      </c>
      <c r="T16" s="16">
        <v>0.35</v>
      </c>
      <c r="U16" s="52">
        <f t="shared" si="7"/>
        <v>43</v>
      </c>
      <c r="V16" s="52">
        <f t="shared" si="8"/>
        <v>-4</v>
      </c>
      <c r="W16" s="56"/>
      <c r="X16" s="14" t="s">
        <v>26</v>
      </c>
      <c r="Y16" s="15">
        <v>42</v>
      </c>
      <c r="Z16" s="16">
        <v>0.11904761904761904</v>
      </c>
      <c r="AA16" s="16">
        <v>0.11904761904761904</v>
      </c>
      <c r="AB16" s="16">
        <v>0.11904761904761904</v>
      </c>
      <c r="AC16" s="16">
        <v>0.14285714285714285</v>
      </c>
      <c r="AD16" s="52">
        <f t="shared" si="2"/>
        <v>47</v>
      </c>
      <c r="AE16" s="16">
        <v>0.21428571428571427</v>
      </c>
      <c r="AF16" s="16">
        <v>0.21428571428571427</v>
      </c>
      <c r="AG16" s="16">
        <v>0.35714285714285715</v>
      </c>
      <c r="AH16" s="16">
        <v>0.35714285714285715</v>
      </c>
      <c r="AI16" s="16">
        <v>0.36</v>
      </c>
      <c r="AJ16" s="16">
        <v>0.35714285714285715</v>
      </c>
      <c r="AK16" s="52">
        <f t="shared" si="3"/>
        <v>50</v>
      </c>
      <c r="AL16" s="16">
        <v>0.35714285714285715</v>
      </c>
      <c r="AM16" s="16">
        <v>0.37857142857142856</v>
      </c>
      <c r="AN16" s="16">
        <v>0.4</v>
      </c>
      <c r="AO16" s="16">
        <f t="shared" si="9"/>
        <v>0.42666666666666669</v>
      </c>
      <c r="AP16" s="16">
        <f t="shared" si="10"/>
        <v>0.45333333333333337</v>
      </c>
      <c r="AQ16" s="16">
        <v>0.48</v>
      </c>
      <c r="AR16" s="52">
        <f t="shared" si="4"/>
        <v>49</v>
      </c>
      <c r="AS16" s="52">
        <f t="shared" si="11"/>
        <v>1</v>
      </c>
    </row>
    <row r="17" spans="1:45" ht="15.6" x14ac:dyDescent="0.3">
      <c r="A17" s="14" t="s">
        <v>27</v>
      </c>
      <c r="B17" s="15">
        <v>27624</v>
      </c>
      <c r="C17" s="16">
        <v>0.18592483410824098</v>
      </c>
      <c r="D17" s="16">
        <v>0.18871225860713789</v>
      </c>
      <c r="E17" s="16">
        <v>0.19664012828581873</v>
      </c>
      <c r="F17" s="16">
        <v>0.21046864982580082</v>
      </c>
      <c r="G17" s="52">
        <f t="shared" si="5"/>
        <v>13</v>
      </c>
      <c r="H17" s="16">
        <v>0.21669510455060953</v>
      </c>
      <c r="I17" s="16">
        <v>0.22715699650101481</v>
      </c>
      <c r="J17" s="16">
        <v>0.24753777562931303</v>
      </c>
      <c r="K17" s="16">
        <v>0.27751163907199677</v>
      </c>
      <c r="L17" s="16">
        <v>0.32</v>
      </c>
      <c r="M17" s="16">
        <v>0.32898849150617093</v>
      </c>
      <c r="N17" s="52">
        <f t="shared" si="6"/>
        <v>18</v>
      </c>
      <c r="O17" s="16">
        <v>0.39049283207274055</v>
      </c>
      <c r="P17" s="16">
        <v>0.39708224732116998</v>
      </c>
      <c r="Q17" s="16">
        <v>0.4</v>
      </c>
      <c r="R17" s="16">
        <v>0.42000000000000004</v>
      </c>
      <c r="S17" s="16">
        <v>0.46</v>
      </c>
      <c r="T17" s="16">
        <v>0.5</v>
      </c>
      <c r="U17" s="52">
        <f t="shared" si="7"/>
        <v>13</v>
      </c>
      <c r="V17" s="52">
        <f t="shared" si="8"/>
        <v>-5</v>
      </c>
      <c r="W17" s="56"/>
      <c r="X17" s="14" t="s">
        <v>27</v>
      </c>
      <c r="Y17" s="15">
        <v>180</v>
      </c>
      <c r="Z17" s="16">
        <v>0.40555555555555556</v>
      </c>
      <c r="AA17" s="16">
        <v>0.40555555555555556</v>
      </c>
      <c r="AB17" s="16">
        <v>0.41111111111111109</v>
      </c>
      <c r="AC17" s="16">
        <v>0.43333333333333335</v>
      </c>
      <c r="AD17" s="52">
        <f t="shared" si="2"/>
        <v>23</v>
      </c>
      <c r="AE17" s="16">
        <v>0.46666666666666667</v>
      </c>
      <c r="AF17" s="16">
        <v>0.52222222222222225</v>
      </c>
      <c r="AG17" s="16">
        <v>0.68333333333333335</v>
      </c>
      <c r="AH17" s="16">
        <v>0.7944444444444444</v>
      </c>
      <c r="AI17" s="16">
        <v>0.81</v>
      </c>
      <c r="AJ17" s="16">
        <v>0.80555555555555558</v>
      </c>
      <c r="AK17" s="52">
        <f t="shared" si="3"/>
        <v>25</v>
      </c>
      <c r="AL17" s="16">
        <v>0.81666666666666665</v>
      </c>
      <c r="AM17" s="16">
        <v>0.82833333333333337</v>
      </c>
      <c r="AN17" s="16">
        <v>0.84</v>
      </c>
      <c r="AO17" s="16">
        <f t="shared" si="9"/>
        <v>0.85666666666666669</v>
      </c>
      <c r="AP17" s="16">
        <f t="shared" si="10"/>
        <v>0.87333333333333329</v>
      </c>
      <c r="AQ17" s="16">
        <v>0.89</v>
      </c>
      <c r="AR17" s="52">
        <f t="shared" si="4"/>
        <v>21</v>
      </c>
      <c r="AS17" s="52">
        <f t="shared" si="11"/>
        <v>4</v>
      </c>
    </row>
    <row r="18" spans="1:45" ht="15.6" x14ac:dyDescent="0.3">
      <c r="A18" s="14" t="s">
        <v>28</v>
      </c>
      <c r="B18" s="15">
        <v>14534</v>
      </c>
      <c r="C18" s="16">
        <v>0.10499774327098121</v>
      </c>
      <c r="D18" s="16">
        <v>0.11002057109456026</v>
      </c>
      <c r="E18" s="16">
        <v>0.12137353809306085</v>
      </c>
      <c r="F18" s="16">
        <v>0.14504275413841966</v>
      </c>
      <c r="G18" s="52">
        <f t="shared" si="5"/>
        <v>35</v>
      </c>
      <c r="H18" s="16">
        <v>0.15501960392498079</v>
      </c>
      <c r="I18" s="16">
        <v>0.17745031447959408</v>
      </c>
      <c r="J18" s="16">
        <v>0.20070669536137103</v>
      </c>
      <c r="K18" s="16">
        <v>0.22884829234553311</v>
      </c>
      <c r="L18" s="16">
        <v>0.26</v>
      </c>
      <c r="M18" s="16">
        <v>0.28636999180460276</v>
      </c>
      <c r="N18" s="52">
        <f t="shared" si="6"/>
        <v>28</v>
      </c>
      <c r="O18" s="16">
        <v>0.34451094400904519</v>
      </c>
      <c r="P18" s="16">
        <v>0.34732351726985</v>
      </c>
      <c r="Q18" s="16">
        <v>0.35</v>
      </c>
      <c r="R18" s="16">
        <v>0.37</v>
      </c>
      <c r="S18" s="16">
        <v>0.39500000000000002</v>
      </c>
      <c r="T18" s="16">
        <v>0.42</v>
      </c>
      <c r="U18" s="52">
        <f t="shared" si="7"/>
        <v>29</v>
      </c>
      <c r="V18" s="52">
        <f t="shared" si="8"/>
        <v>1</v>
      </c>
      <c r="W18" s="56"/>
      <c r="X18" s="14" t="s">
        <v>28</v>
      </c>
      <c r="Y18" s="15">
        <v>124</v>
      </c>
      <c r="Z18" s="16">
        <v>0.29838709677419356</v>
      </c>
      <c r="AA18" s="16">
        <v>0.32258064516129031</v>
      </c>
      <c r="AB18" s="16">
        <v>0.40322580645161288</v>
      </c>
      <c r="AC18" s="16">
        <v>0.41129032258064518</v>
      </c>
      <c r="AD18" s="52">
        <f t="shared" si="2"/>
        <v>24</v>
      </c>
      <c r="AE18" s="16">
        <v>0.44354838709677419</v>
      </c>
      <c r="AF18" s="16">
        <v>0.49193548387096775</v>
      </c>
      <c r="AG18" s="16">
        <v>0.70161290322580649</v>
      </c>
      <c r="AH18" s="16">
        <v>0.82258064516129037</v>
      </c>
      <c r="AI18" s="16">
        <v>0.85</v>
      </c>
      <c r="AJ18" s="16">
        <v>0.84677419354838712</v>
      </c>
      <c r="AK18" s="52">
        <f t="shared" si="3"/>
        <v>17</v>
      </c>
      <c r="AL18" s="16">
        <v>0.86290322580645162</v>
      </c>
      <c r="AM18" s="16">
        <v>0.89145161290322583</v>
      </c>
      <c r="AN18" s="16">
        <v>0.92</v>
      </c>
      <c r="AO18" s="16">
        <f t="shared" si="9"/>
        <v>0.92333333333333334</v>
      </c>
      <c r="AP18" s="16">
        <f t="shared" si="10"/>
        <v>0.92666666666666675</v>
      </c>
      <c r="AQ18" s="16">
        <v>0.93</v>
      </c>
      <c r="AR18" s="52">
        <f t="shared" si="4"/>
        <v>9</v>
      </c>
      <c r="AS18" s="52">
        <f t="shared" si="11"/>
        <v>8</v>
      </c>
    </row>
    <row r="19" spans="1:45" ht="15.6" x14ac:dyDescent="0.3">
      <c r="A19" s="14" t="s">
        <v>29</v>
      </c>
      <c r="B19" s="15">
        <v>6313</v>
      </c>
      <c r="C19" s="16">
        <v>0.17882800874917221</v>
      </c>
      <c r="D19" s="16">
        <v>0.18215430474893538</v>
      </c>
      <c r="E19" s="16">
        <v>0.1914996125577938</v>
      </c>
      <c r="F19" s="16">
        <v>0.22381220226977885</v>
      </c>
      <c r="G19" s="52">
        <f t="shared" si="5"/>
        <v>10</v>
      </c>
      <c r="H19" s="16">
        <v>0.23901812684012477</v>
      </c>
      <c r="I19" s="16">
        <v>0.27449861750426524</v>
      </c>
      <c r="J19" s="16">
        <v>0.33437194550000227</v>
      </c>
      <c r="K19" s="16">
        <v>0.38901823692468285</v>
      </c>
      <c r="L19" s="16">
        <v>0.41</v>
      </c>
      <c r="M19" s="16">
        <v>0.42544909787446994</v>
      </c>
      <c r="N19" s="52">
        <f t="shared" si="6"/>
        <v>4</v>
      </c>
      <c r="O19" s="16">
        <v>0.50353785634510051</v>
      </c>
      <c r="P19" s="16">
        <v>0.50625693014414697</v>
      </c>
      <c r="Q19" s="16">
        <v>0.51</v>
      </c>
      <c r="R19" s="16">
        <v>0.53</v>
      </c>
      <c r="S19" s="16">
        <v>0.57499999999999996</v>
      </c>
      <c r="T19" s="16">
        <v>0.62</v>
      </c>
      <c r="U19" s="52">
        <f t="shared" si="7"/>
        <v>4</v>
      </c>
      <c r="V19" s="52">
        <f t="shared" si="8"/>
        <v>0</v>
      </c>
      <c r="W19" s="56"/>
      <c r="X19" s="14" t="s">
        <v>29</v>
      </c>
      <c r="Y19" s="15">
        <v>116</v>
      </c>
      <c r="Z19" s="16">
        <v>0.45689655172413796</v>
      </c>
      <c r="AA19" s="16">
        <v>0.47413793103448276</v>
      </c>
      <c r="AB19" s="16">
        <v>0.50862068965517238</v>
      </c>
      <c r="AC19" s="16">
        <v>0.56034482758620685</v>
      </c>
      <c r="AD19" s="52">
        <f t="shared" si="2"/>
        <v>6</v>
      </c>
      <c r="AE19" s="16">
        <v>0.56896551724137934</v>
      </c>
      <c r="AF19" s="16">
        <v>0.61206896551724133</v>
      </c>
      <c r="AG19" s="16">
        <v>0.77586206896551724</v>
      </c>
      <c r="AH19" s="16">
        <v>0.84482758620689657</v>
      </c>
      <c r="AI19" s="16">
        <v>0.88</v>
      </c>
      <c r="AJ19" s="16">
        <v>0.88793103448275867</v>
      </c>
      <c r="AK19" s="52">
        <f t="shared" si="3"/>
        <v>10</v>
      </c>
      <c r="AL19" s="16">
        <v>0.89655172413793105</v>
      </c>
      <c r="AM19" s="16">
        <v>0.90827586206896549</v>
      </c>
      <c r="AN19" s="16">
        <v>0.92</v>
      </c>
      <c r="AO19" s="16">
        <f t="shared" si="9"/>
        <v>0.92333333333333334</v>
      </c>
      <c r="AP19" s="16">
        <f t="shared" si="10"/>
        <v>0.92666666666666675</v>
      </c>
      <c r="AQ19" s="16">
        <v>0.93</v>
      </c>
      <c r="AR19" s="52">
        <f t="shared" si="4"/>
        <v>9</v>
      </c>
      <c r="AS19" s="52">
        <f t="shared" si="11"/>
        <v>1</v>
      </c>
    </row>
    <row r="20" spans="1:45" ht="15.6" x14ac:dyDescent="0.3">
      <c r="A20" s="14" t="s">
        <v>30</v>
      </c>
      <c r="B20" s="15">
        <v>6628</v>
      </c>
      <c r="C20" s="16">
        <v>0.12899150638453644</v>
      </c>
      <c r="D20" s="16">
        <v>0.13231058608098067</v>
      </c>
      <c r="E20" s="16">
        <v>0.15765628558110009</v>
      </c>
      <c r="F20" s="16">
        <v>0.17289387873295764</v>
      </c>
      <c r="G20" s="52">
        <f t="shared" si="5"/>
        <v>21</v>
      </c>
      <c r="H20" s="16">
        <v>0.18300198508121954</v>
      </c>
      <c r="I20" s="16">
        <v>0.20261472874202627</v>
      </c>
      <c r="J20" s="16">
        <v>0.21377890590279316</v>
      </c>
      <c r="K20" s="16">
        <v>0.22645175565285289</v>
      </c>
      <c r="L20" s="16">
        <v>0.25</v>
      </c>
      <c r="M20" s="16">
        <v>0.26763851734054694</v>
      </c>
      <c r="N20" s="52">
        <f t="shared" si="6"/>
        <v>34</v>
      </c>
      <c r="O20" s="16">
        <v>0.32270506684973504</v>
      </c>
      <c r="P20" s="16">
        <v>0.3272480386240193</v>
      </c>
      <c r="Q20" s="16">
        <v>0.34</v>
      </c>
      <c r="R20" s="16">
        <v>0.36000000000000004</v>
      </c>
      <c r="S20" s="16">
        <v>0.38500000000000001</v>
      </c>
      <c r="T20" s="16">
        <v>0.41</v>
      </c>
      <c r="U20" s="52">
        <f t="shared" si="7"/>
        <v>32</v>
      </c>
      <c r="V20" s="52">
        <f t="shared" si="8"/>
        <v>-2</v>
      </c>
      <c r="W20" s="56"/>
      <c r="X20" s="14" t="s">
        <v>30</v>
      </c>
      <c r="Y20" s="15">
        <v>139</v>
      </c>
      <c r="Z20" s="16">
        <v>0.16546762589928057</v>
      </c>
      <c r="AA20" s="16">
        <v>0.17266187050359713</v>
      </c>
      <c r="AB20" s="16">
        <v>0.17985611510791366</v>
      </c>
      <c r="AC20" s="16">
        <v>0.18705035971223022</v>
      </c>
      <c r="AD20" s="52">
        <f t="shared" si="2"/>
        <v>45</v>
      </c>
      <c r="AE20" s="16">
        <v>0.25179856115107913</v>
      </c>
      <c r="AF20" s="16">
        <v>0.33093525179856115</v>
      </c>
      <c r="AG20" s="16">
        <v>0.41726618705035973</v>
      </c>
      <c r="AH20" s="16">
        <v>0.46762589928057552</v>
      </c>
      <c r="AI20" s="16">
        <v>0.5</v>
      </c>
      <c r="AJ20" s="16">
        <v>0.5</v>
      </c>
      <c r="AK20" s="52">
        <f t="shared" si="3"/>
        <v>47</v>
      </c>
      <c r="AL20" s="16">
        <v>0.50359712230215825</v>
      </c>
      <c r="AM20" s="16">
        <v>0.53679856115107905</v>
      </c>
      <c r="AN20" s="16">
        <v>0.56999999999999995</v>
      </c>
      <c r="AO20" s="16">
        <f t="shared" si="9"/>
        <v>0.57999999999999996</v>
      </c>
      <c r="AP20" s="16">
        <f t="shared" si="10"/>
        <v>0.59</v>
      </c>
      <c r="AQ20" s="16">
        <v>0.6</v>
      </c>
      <c r="AR20" s="52">
        <f t="shared" si="4"/>
        <v>48</v>
      </c>
      <c r="AS20" s="52">
        <f t="shared" si="11"/>
        <v>-1</v>
      </c>
    </row>
    <row r="21" spans="1:45" ht="15.6" x14ac:dyDescent="0.3">
      <c r="A21" s="14" t="s">
        <v>31</v>
      </c>
      <c r="B21" s="15">
        <v>10127</v>
      </c>
      <c r="C21" s="16">
        <v>0.15858216876816017</v>
      </c>
      <c r="D21" s="16">
        <v>0.16411180852595406</v>
      </c>
      <c r="E21" s="16">
        <v>0.18020700996381839</v>
      </c>
      <c r="F21" s="16">
        <v>0.19176000731492346</v>
      </c>
      <c r="G21" s="52">
        <f t="shared" si="5"/>
        <v>20</v>
      </c>
      <c r="H21" s="16">
        <v>0.19867205701216581</v>
      </c>
      <c r="I21" s="16">
        <v>0.21644589909078898</v>
      </c>
      <c r="J21" s="16">
        <v>0.22661648650244559</v>
      </c>
      <c r="K21" s="16">
        <v>0.25070991687569033</v>
      </c>
      <c r="L21" s="16">
        <v>0.27</v>
      </c>
      <c r="M21" s="16">
        <v>0.29060231798548902</v>
      </c>
      <c r="N21" s="52">
        <f t="shared" si="6"/>
        <v>24</v>
      </c>
      <c r="O21" s="16">
        <v>0.31400454338900957</v>
      </c>
      <c r="P21" s="16">
        <v>0.32210921299496398</v>
      </c>
      <c r="Q21" s="16">
        <v>0.33</v>
      </c>
      <c r="R21" s="16">
        <v>0.35000000000000003</v>
      </c>
      <c r="S21" s="16">
        <v>0.38</v>
      </c>
      <c r="T21" s="16">
        <v>0.41</v>
      </c>
      <c r="U21" s="52">
        <f t="shared" si="7"/>
        <v>32</v>
      </c>
      <c r="V21" s="52">
        <f t="shared" si="8"/>
        <v>8</v>
      </c>
      <c r="W21" s="56"/>
      <c r="X21" s="14" t="s">
        <v>31</v>
      </c>
      <c r="Y21" s="15">
        <v>95</v>
      </c>
      <c r="Z21" s="16">
        <v>0.37894736842105264</v>
      </c>
      <c r="AA21" s="16">
        <v>0.42105263157894735</v>
      </c>
      <c r="AB21" s="16">
        <v>0.50526315789473686</v>
      </c>
      <c r="AC21" s="16">
        <v>0.52631578947368418</v>
      </c>
      <c r="AD21" s="52">
        <f t="shared" si="2"/>
        <v>8</v>
      </c>
      <c r="AE21" s="16">
        <v>0.5368421052631579</v>
      </c>
      <c r="AF21" s="16">
        <v>0.64210526315789473</v>
      </c>
      <c r="AG21" s="16">
        <v>0.84210526315789469</v>
      </c>
      <c r="AH21" s="16">
        <v>0.9263157894736842</v>
      </c>
      <c r="AI21" s="16">
        <v>0.93</v>
      </c>
      <c r="AJ21" s="16">
        <v>0.93684210526315792</v>
      </c>
      <c r="AK21" s="52">
        <f t="shared" si="3"/>
        <v>3</v>
      </c>
      <c r="AL21" s="16">
        <v>0.93684210526315792</v>
      </c>
      <c r="AM21" s="16">
        <v>0.94342105263157894</v>
      </c>
      <c r="AN21" s="16">
        <v>0.95</v>
      </c>
      <c r="AO21" s="16">
        <f t="shared" si="9"/>
        <v>0.95</v>
      </c>
      <c r="AP21" s="16">
        <f t="shared" si="10"/>
        <v>0.95</v>
      </c>
      <c r="AQ21" s="16">
        <v>0.95</v>
      </c>
      <c r="AR21" s="52">
        <f t="shared" si="4"/>
        <v>7</v>
      </c>
      <c r="AS21" s="52">
        <f t="shared" si="11"/>
        <v>-4</v>
      </c>
    </row>
    <row r="22" spans="1:45" ht="15.6" x14ac:dyDescent="0.3">
      <c r="A22" s="14" t="s">
        <v>32</v>
      </c>
      <c r="B22" s="15">
        <v>9975</v>
      </c>
      <c r="C22" s="16">
        <v>0.12381055773628666</v>
      </c>
      <c r="D22" s="16">
        <v>0.13243218361913739</v>
      </c>
      <c r="E22" s="16">
        <v>0.14777065757351138</v>
      </c>
      <c r="F22" s="16">
        <v>0.15789605541267326</v>
      </c>
      <c r="G22" s="52">
        <f t="shared" si="5"/>
        <v>30</v>
      </c>
      <c r="H22" s="16">
        <v>0.16160535957157418</v>
      </c>
      <c r="I22" s="16">
        <v>0.18165565232238984</v>
      </c>
      <c r="J22" s="16">
        <v>0.21975120854893956</v>
      </c>
      <c r="K22" s="16">
        <v>0.25584173550040773</v>
      </c>
      <c r="L22" s="16">
        <v>0.28999999999999998</v>
      </c>
      <c r="M22" s="16">
        <v>0.29594232100203904</v>
      </c>
      <c r="N22" s="52">
        <f t="shared" si="6"/>
        <v>22</v>
      </c>
      <c r="O22" s="16">
        <v>0.34476478385027515</v>
      </c>
      <c r="P22" s="16">
        <v>0.34586466165413532</v>
      </c>
      <c r="Q22" s="16">
        <v>0.36</v>
      </c>
      <c r="R22" s="16">
        <v>0.38</v>
      </c>
      <c r="S22" s="16">
        <v>0.4</v>
      </c>
      <c r="T22" s="16">
        <v>0.42</v>
      </c>
      <c r="U22" s="52">
        <f t="shared" si="7"/>
        <v>29</v>
      </c>
      <c r="V22" s="52">
        <f t="shared" si="8"/>
        <v>7</v>
      </c>
      <c r="W22" s="56"/>
      <c r="X22" s="14" t="s">
        <v>32</v>
      </c>
      <c r="Y22" s="15">
        <v>126</v>
      </c>
      <c r="Z22" s="16">
        <v>0.42063492063492064</v>
      </c>
      <c r="AA22" s="16">
        <v>0.43650793650793651</v>
      </c>
      <c r="AB22" s="16">
        <v>0.46825396825396826</v>
      </c>
      <c r="AC22" s="16">
        <v>0.47619047619047616</v>
      </c>
      <c r="AD22" s="52">
        <f t="shared" si="2"/>
        <v>13</v>
      </c>
      <c r="AE22" s="16">
        <v>0.48412698412698413</v>
      </c>
      <c r="AF22" s="16">
        <v>0.6428571428571429</v>
      </c>
      <c r="AG22" s="16">
        <v>0.77777777777777779</v>
      </c>
      <c r="AH22" s="16">
        <v>0.82539682539682535</v>
      </c>
      <c r="AI22" s="16">
        <v>0.83</v>
      </c>
      <c r="AJ22" s="16">
        <v>0.83</v>
      </c>
      <c r="AK22" s="52">
        <f t="shared" si="3"/>
        <v>22</v>
      </c>
      <c r="AL22" s="16">
        <v>0.83333333333333337</v>
      </c>
      <c r="AM22" s="16">
        <v>0.83166666666666667</v>
      </c>
      <c r="AN22" s="16">
        <v>0.83</v>
      </c>
      <c r="AO22" s="16">
        <f t="shared" si="9"/>
        <v>0.84333333333333327</v>
      </c>
      <c r="AP22" s="16">
        <f t="shared" si="10"/>
        <v>0.85666666666666669</v>
      </c>
      <c r="AQ22" s="16">
        <v>0.87</v>
      </c>
      <c r="AR22" s="52">
        <f t="shared" si="4"/>
        <v>26</v>
      </c>
      <c r="AS22" s="52">
        <f t="shared" si="11"/>
        <v>-4</v>
      </c>
    </row>
    <row r="23" spans="1:45" ht="15.6" x14ac:dyDescent="0.3">
      <c r="A23" s="14" t="s">
        <v>33</v>
      </c>
      <c r="B23" s="15">
        <v>3992</v>
      </c>
      <c r="C23" s="16">
        <v>0.29556030845475312</v>
      </c>
      <c r="D23" s="16">
        <v>0.30808405033842906</v>
      </c>
      <c r="E23" s="16">
        <v>0.32636871348859603</v>
      </c>
      <c r="F23" s="16">
        <v>0.34139720374900717</v>
      </c>
      <c r="G23" s="52">
        <f t="shared" si="5"/>
        <v>1</v>
      </c>
      <c r="H23" s="16">
        <v>0.36043329141219466</v>
      </c>
      <c r="I23" s="16">
        <v>0.41779202923943065</v>
      </c>
      <c r="J23" s="16">
        <v>0.4513556574876823</v>
      </c>
      <c r="K23" s="16">
        <v>0.49694207794426287</v>
      </c>
      <c r="L23" s="16">
        <v>0.54</v>
      </c>
      <c r="M23" s="16">
        <v>0.57108262989562464</v>
      </c>
      <c r="N23" s="52">
        <f t="shared" si="6"/>
        <v>1</v>
      </c>
      <c r="O23" s="16">
        <v>0.59813391236436475</v>
      </c>
      <c r="P23" s="16">
        <v>0.60120240480961928</v>
      </c>
      <c r="Q23" s="16">
        <v>0.61</v>
      </c>
      <c r="R23" s="16">
        <v>0.63</v>
      </c>
      <c r="S23" s="16">
        <v>0.66500000000000004</v>
      </c>
      <c r="T23" s="16">
        <v>0.7</v>
      </c>
      <c r="U23" s="52">
        <f t="shared" si="7"/>
        <v>1</v>
      </c>
      <c r="V23" s="52">
        <f t="shared" si="8"/>
        <v>0</v>
      </c>
      <c r="W23" s="56"/>
      <c r="X23" s="14" t="s">
        <v>33</v>
      </c>
      <c r="Y23" s="15">
        <v>36</v>
      </c>
      <c r="Z23" s="16">
        <v>0.58333333333333337</v>
      </c>
      <c r="AA23" s="16">
        <v>0.63888888888888884</v>
      </c>
      <c r="AB23" s="16">
        <v>0.69444444444444442</v>
      </c>
      <c r="AC23" s="16">
        <v>0.72222222222222221</v>
      </c>
      <c r="AD23" s="52">
        <f t="shared" si="2"/>
        <v>1</v>
      </c>
      <c r="AE23" s="16">
        <v>0.75</v>
      </c>
      <c r="AF23" s="16">
        <v>0.83333333333333337</v>
      </c>
      <c r="AG23" s="16">
        <v>0.94444444444444442</v>
      </c>
      <c r="AH23" s="16">
        <v>1</v>
      </c>
      <c r="AI23" s="16">
        <v>1</v>
      </c>
      <c r="AJ23" s="16">
        <v>1</v>
      </c>
      <c r="AK23" s="52">
        <f t="shared" si="3"/>
        <v>1</v>
      </c>
      <c r="AL23" s="16">
        <v>1</v>
      </c>
      <c r="AM23" s="16">
        <v>1</v>
      </c>
      <c r="AN23" s="16">
        <v>1</v>
      </c>
      <c r="AO23" s="16">
        <f t="shared" si="9"/>
        <v>1</v>
      </c>
      <c r="AP23" s="16">
        <f t="shared" si="10"/>
        <v>1</v>
      </c>
      <c r="AQ23" s="16">
        <v>1</v>
      </c>
      <c r="AR23" s="52">
        <f t="shared" si="4"/>
        <v>1</v>
      </c>
      <c r="AS23" s="52">
        <f t="shared" si="11"/>
        <v>0</v>
      </c>
    </row>
    <row r="24" spans="1:45" ht="15.6" x14ac:dyDescent="0.3">
      <c r="A24" s="14" t="s">
        <v>34</v>
      </c>
      <c r="B24" s="15">
        <v>14306</v>
      </c>
      <c r="C24" s="16">
        <v>7.6263385464914513E-2</v>
      </c>
      <c r="D24" s="16">
        <v>8.1366251770082956E-2</v>
      </c>
      <c r="E24" s="16">
        <v>8.961472059213603E-2</v>
      </c>
      <c r="F24" s="16">
        <v>9.9820453202472903E-2</v>
      </c>
      <c r="G24" s="52">
        <f t="shared" si="5"/>
        <v>45</v>
      </c>
      <c r="H24" s="16">
        <v>0.10792911746822</v>
      </c>
      <c r="I24" s="16">
        <v>0.12093094120467655</v>
      </c>
      <c r="J24" s="16">
        <v>0.13176579431839033</v>
      </c>
      <c r="K24" s="16">
        <v>0.15182774814829911</v>
      </c>
      <c r="L24" s="16">
        <v>0.21</v>
      </c>
      <c r="M24" s="16">
        <v>0.22200963541390334</v>
      </c>
      <c r="N24" s="52">
        <f t="shared" si="6"/>
        <v>42</v>
      </c>
      <c r="O24" s="16">
        <v>0.26171412940480293</v>
      </c>
      <c r="P24" s="16">
        <v>0.26848874598070738</v>
      </c>
      <c r="Q24" s="16">
        <v>0.28000000000000003</v>
      </c>
      <c r="R24" s="16">
        <v>0.30000000000000004</v>
      </c>
      <c r="S24" s="16">
        <v>0.31500000000000006</v>
      </c>
      <c r="T24" s="16">
        <v>0.33</v>
      </c>
      <c r="U24" s="52">
        <f t="shared" si="7"/>
        <v>46</v>
      </c>
      <c r="V24" s="52">
        <f t="shared" si="8"/>
        <v>4</v>
      </c>
      <c r="W24" s="56"/>
      <c r="X24" s="14" t="s">
        <v>34</v>
      </c>
      <c r="Y24" s="15">
        <v>46</v>
      </c>
      <c r="Z24" s="16">
        <v>0.2608695652173913</v>
      </c>
      <c r="AA24" s="16">
        <v>0.28260869565217389</v>
      </c>
      <c r="AB24" s="16">
        <v>0.30434782608695654</v>
      </c>
      <c r="AC24" s="16">
        <v>0.30434782608695654</v>
      </c>
      <c r="AD24" s="52">
        <f t="shared" si="2"/>
        <v>38</v>
      </c>
      <c r="AE24" s="16">
        <v>0.39130434782608697</v>
      </c>
      <c r="AF24" s="16">
        <v>0.45652173913043476</v>
      </c>
      <c r="AG24" s="16">
        <v>0.60869565217391308</v>
      </c>
      <c r="AH24" s="16">
        <v>0.63043478260869568</v>
      </c>
      <c r="AI24" s="16">
        <v>0.89</v>
      </c>
      <c r="AJ24" s="16">
        <v>0.89130434782608692</v>
      </c>
      <c r="AK24" s="52">
        <f t="shared" si="3"/>
        <v>8</v>
      </c>
      <c r="AL24" s="16">
        <v>0.89130434782608692</v>
      </c>
      <c r="AM24" s="16">
        <v>0.90065217391304353</v>
      </c>
      <c r="AN24" s="16">
        <v>0.91</v>
      </c>
      <c r="AO24" s="16">
        <f t="shared" si="9"/>
        <v>0.91666666666666674</v>
      </c>
      <c r="AP24" s="16">
        <f t="shared" si="10"/>
        <v>0.92333333333333334</v>
      </c>
      <c r="AQ24" s="16">
        <v>0.93</v>
      </c>
      <c r="AR24" s="52">
        <f t="shared" si="4"/>
        <v>9</v>
      </c>
      <c r="AS24" s="52">
        <f t="shared" si="11"/>
        <v>-1</v>
      </c>
    </row>
    <row r="25" spans="1:45" ht="15.6" x14ac:dyDescent="0.3">
      <c r="A25" s="14" t="s">
        <v>35</v>
      </c>
      <c r="B25" s="15">
        <v>20107</v>
      </c>
      <c r="C25" s="16">
        <v>0.23250532575207156</v>
      </c>
      <c r="D25" s="16">
        <v>0.26319105537539311</v>
      </c>
      <c r="E25" s="16">
        <v>0.28273642286642287</v>
      </c>
      <c r="F25" s="16">
        <v>0.30034217373620536</v>
      </c>
      <c r="G25" s="52">
        <f t="shared" si="5"/>
        <v>2</v>
      </c>
      <c r="H25" s="16">
        <v>0.32083248265809916</v>
      </c>
      <c r="I25" s="16">
        <v>0.33654835066615363</v>
      </c>
      <c r="J25" s="16">
        <v>0.36375271712313401</v>
      </c>
      <c r="K25" s="16">
        <v>0.4013514393196187</v>
      </c>
      <c r="L25" s="16">
        <v>0.46</v>
      </c>
      <c r="M25" s="16">
        <v>0.48</v>
      </c>
      <c r="N25" s="52">
        <f t="shared" si="6"/>
        <v>2</v>
      </c>
      <c r="O25" s="16">
        <v>0.55736624293122272</v>
      </c>
      <c r="P25" s="16">
        <v>0.57527229323121298</v>
      </c>
      <c r="Q25" s="16">
        <v>0.59</v>
      </c>
      <c r="R25" s="16">
        <v>0.61</v>
      </c>
      <c r="S25" s="16">
        <v>0.63500000000000001</v>
      </c>
      <c r="T25" s="16">
        <v>0.66</v>
      </c>
      <c r="U25" s="52">
        <f t="shared" si="7"/>
        <v>2</v>
      </c>
      <c r="V25" s="52">
        <f t="shared" si="8"/>
        <v>0</v>
      </c>
      <c r="W25" s="56"/>
      <c r="X25" s="14" t="s">
        <v>35</v>
      </c>
      <c r="Y25" s="15">
        <v>67</v>
      </c>
      <c r="Z25" s="16">
        <v>0.26865671641791045</v>
      </c>
      <c r="AA25" s="16">
        <v>0.41791044776119401</v>
      </c>
      <c r="AB25" s="16">
        <v>0.41791044776119401</v>
      </c>
      <c r="AC25" s="16">
        <v>0.44776119402985076</v>
      </c>
      <c r="AD25" s="52">
        <f t="shared" si="2"/>
        <v>21</v>
      </c>
      <c r="AE25" s="16">
        <v>0.47761194029850745</v>
      </c>
      <c r="AF25" s="16">
        <v>0.61194029850746268</v>
      </c>
      <c r="AG25" s="16">
        <v>0.70149253731343286</v>
      </c>
      <c r="AH25" s="16">
        <v>0.86567164179104472</v>
      </c>
      <c r="AI25" s="16">
        <v>0.87</v>
      </c>
      <c r="AJ25" s="16">
        <v>0.86567164179104472</v>
      </c>
      <c r="AK25" s="52">
        <f t="shared" si="3"/>
        <v>13</v>
      </c>
      <c r="AL25" s="16">
        <v>0.86567164179104472</v>
      </c>
      <c r="AM25" s="16">
        <v>0.86783582089552236</v>
      </c>
      <c r="AN25" s="16">
        <v>0.87</v>
      </c>
      <c r="AO25" s="16">
        <f t="shared" si="9"/>
        <v>0.87333333333333329</v>
      </c>
      <c r="AP25" s="16">
        <f t="shared" si="10"/>
        <v>0.87666666666666671</v>
      </c>
      <c r="AQ25" s="16">
        <v>0.88</v>
      </c>
      <c r="AR25" s="52">
        <f t="shared" si="4"/>
        <v>23</v>
      </c>
      <c r="AS25" s="52">
        <f t="shared" si="11"/>
        <v>-10</v>
      </c>
    </row>
    <row r="26" spans="1:45" ht="15.6" x14ac:dyDescent="0.3">
      <c r="A26" s="14" t="s">
        <v>36</v>
      </c>
      <c r="B26" s="15">
        <v>23387</v>
      </c>
      <c r="C26" s="16">
        <v>0.11766969736260303</v>
      </c>
      <c r="D26" s="16">
        <v>0.12262961193166624</v>
      </c>
      <c r="E26" s="16">
        <v>0.1319508306907678</v>
      </c>
      <c r="F26" s="16">
        <v>0.14405131192391338</v>
      </c>
      <c r="G26" s="52">
        <f t="shared" si="5"/>
        <v>36</v>
      </c>
      <c r="H26" s="16">
        <v>0.15315874126193463</v>
      </c>
      <c r="I26" s="16">
        <v>0.16572955922145691</v>
      </c>
      <c r="J26" s="16">
        <v>0.19027258476147657</v>
      </c>
      <c r="K26" s="16">
        <v>0.21990379852320766</v>
      </c>
      <c r="L26" s="16">
        <v>0.25</v>
      </c>
      <c r="M26" s="16">
        <v>0.27963656277304649</v>
      </c>
      <c r="N26" s="52">
        <f t="shared" si="6"/>
        <v>29</v>
      </c>
      <c r="O26" s="16">
        <v>0.33971139009661383</v>
      </c>
      <c r="P26" s="16">
        <v>0.34587591396929918</v>
      </c>
      <c r="Q26" s="16">
        <v>0.35</v>
      </c>
      <c r="R26" s="16">
        <v>0.37</v>
      </c>
      <c r="S26" s="16">
        <v>0.4</v>
      </c>
      <c r="T26" s="16">
        <v>0.43</v>
      </c>
      <c r="U26" s="52">
        <f t="shared" si="7"/>
        <v>25</v>
      </c>
      <c r="V26" s="52">
        <f t="shared" si="8"/>
        <v>-4</v>
      </c>
      <c r="W26" s="56"/>
      <c r="X26" s="14" t="s">
        <v>36</v>
      </c>
      <c r="Y26" s="15">
        <v>136</v>
      </c>
      <c r="Z26" s="16">
        <v>0.28676470588235292</v>
      </c>
      <c r="AA26" s="16">
        <v>0.29411764705882354</v>
      </c>
      <c r="AB26" s="16">
        <v>0.33823529411764708</v>
      </c>
      <c r="AC26" s="16">
        <v>0.35294117647058826</v>
      </c>
      <c r="AD26" s="52">
        <f t="shared" si="2"/>
        <v>32</v>
      </c>
      <c r="AE26" s="16">
        <v>0.375</v>
      </c>
      <c r="AF26" s="16">
        <v>0.41176470588235292</v>
      </c>
      <c r="AG26" s="16">
        <v>0.5</v>
      </c>
      <c r="AH26" s="16">
        <v>0.72058823529411764</v>
      </c>
      <c r="AI26" s="16">
        <v>0.74</v>
      </c>
      <c r="AJ26" s="16">
        <v>0.74264705882352944</v>
      </c>
      <c r="AK26" s="52">
        <f t="shared" si="3"/>
        <v>34</v>
      </c>
      <c r="AL26" s="16">
        <v>0.75735294117647056</v>
      </c>
      <c r="AM26" s="16">
        <v>0.75867647058823529</v>
      </c>
      <c r="AN26" s="16">
        <v>0.76</v>
      </c>
      <c r="AO26" s="16">
        <f t="shared" si="9"/>
        <v>0.78</v>
      </c>
      <c r="AP26" s="16">
        <f t="shared" si="10"/>
        <v>0.8</v>
      </c>
      <c r="AQ26" s="16">
        <v>0.82</v>
      </c>
      <c r="AR26" s="52">
        <f t="shared" si="4"/>
        <v>36</v>
      </c>
      <c r="AS26" s="52">
        <f t="shared" si="11"/>
        <v>-2</v>
      </c>
    </row>
    <row r="27" spans="1:45" ht="15.6" x14ac:dyDescent="0.3">
      <c r="A27" s="14" t="s">
        <v>37</v>
      </c>
      <c r="B27" s="15">
        <v>12990</v>
      </c>
      <c r="C27" s="16">
        <v>0.13472395450496771</v>
      </c>
      <c r="D27" s="16">
        <v>0.13772637406250701</v>
      </c>
      <c r="E27" s="16">
        <v>0.15012097787696405</v>
      </c>
      <c r="F27" s="16">
        <v>0.17121489989659899</v>
      </c>
      <c r="G27" s="52">
        <f t="shared" si="5"/>
        <v>24</v>
      </c>
      <c r="H27" s="16">
        <v>0.1911540451633342</v>
      </c>
      <c r="I27" s="16">
        <v>0.22256397284220669</v>
      </c>
      <c r="J27" s="16">
        <v>0.25281912376817944</v>
      </c>
      <c r="K27" s="16">
        <v>0.29693159572894889</v>
      </c>
      <c r="L27" s="16">
        <v>0.33</v>
      </c>
      <c r="M27" s="16">
        <v>0.34751081750595675</v>
      </c>
      <c r="N27" s="52">
        <f t="shared" si="6"/>
        <v>13</v>
      </c>
      <c r="O27" s="16">
        <v>0.51233595270317722</v>
      </c>
      <c r="P27" s="16">
        <v>0.51593533487297927</v>
      </c>
      <c r="Q27" s="16">
        <v>0.53</v>
      </c>
      <c r="R27" s="16">
        <v>0.55000000000000004</v>
      </c>
      <c r="S27" s="16">
        <v>0.58499999999999996</v>
      </c>
      <c r="T27" s="16">
        <v>0.62</v>
      </c>
      <c r="U27" s="52">
        <f t="shared" si="7"/>
        <v>4</v>
      </c>
      <c r="V27" s="52">
        <f t="shared" si="8"/>
        <v>-9</v>
      </c>
      <c r="W27" s="56"/>
      <c r="X27" s="14" t="s">
        <v>37</v>
      </c>
      <c r="Y27" s="15">
        <v>131</v>
      </c>
      <c r="Z27" s="16">
        <v>0.18320610687022901</v>
      </c>
      <c r="AA27" s="16">
        <v>0.19083969465648856</v>
      </c>
      <c r="AB27" s="16">
        <v>0.23664122137404581</v>
      </c>
      <c r="AC27" s="16">
        <v>0.24427480916030533</v>
      </c>
      <c r="AD27" s="52">
        <f t="shared" si="2"/>
        <v>42</v>
      </c>
      <c r="AE27" s="16">
        <v>0.27480916030534353</v>
      </c>
      <c r="AF27" s="16">
        <v>0.36641221374045801</v>
      </c>
      <c r="AG27" s="16">
        <v>0.46564885496183206</v>
      </c>
      <c r="AH27" s="16">
        <v>0.5572519083969466</v>
      </c>
      <c r="AI27" s="16">
        <v>0.56999999999999995</v>
      </c>
      <c r="AJ27" s="16">
        <v>0.61068702290076338</v>
      </c>
      <c r="AK27" s="52">
        <f t="shared" si="3"/>
        <v>43</v>
      </c>
      <c r="AL27" s="16">
        <v>0.64122137404580148</v>
      </c>
      <c r="AM27" s="16">
        <v>0.65561068702290082</v>
      </c>
      <c r="AN27" s="16">
        <v>0.67</v>
      </c>
      <c r="AO27" s="16">
        <f t="shared" si="9"/>
        <v>0.68666666666666665</v>
      </c>
      <c r="AP27" s="16">
        <f t="shared" si="10"/>
        <v>0.70333333333333337</v>
      </c>
      <c r="AQ27" s="16">
        <v>0.72</v>
      </c>
      <c r="AR27" s="52">
        <f t="shared" si="4"/>
        <v>42</v>
      </c>
      <c r="AS27" s="52">
        <f t="shared" si="11"/>
        <v>1</v>
      </c>
    </row>
    <row r="28" spans="1:45" ht="15.6" x14ac:dyDescent="0.3">
      <c r="A28" s="14" t="s">
        <v>38</v>
      </c>
      <c r="B28" s="15">
        <v>5976</v>
      </c>
      <c r="C28" s="16">
        <v>0.21199700132835111</v>
      </c>
      <c r="D28" s="16">
        <v>0.22203632262251138</v>
      </c>
      <c r="E28" s="16">
        <v>0.25801055725991906</v>
      </c>
      <c r="F28" s="16">
        <v>0.27306953920115945</v>
      </c>
      <c r="G28" s="52">
        <f t="shared" si="5"/>
        <v>6</v>
      </c>
      <c r="H28" s="16">
        <v>0.29699658828557479</v>
      </c>
      <c r="I28" s="16">
        <v>0.32142560343469812</v>
      </c>
      <c r="J28" s="16">
        <v>0.33631726335436918</v>
      </c>
      <c r="K28" s="16">
        <v>0.35639590594268972</v>
      </c>
      <c r="L28" s="16">
        <v>0.37</v>
      </c>
      <c r="M28" s="16">
        <v>0.37898437885455033</v>
      </c>
      <c r="N28" s="52">
        <f t="shared" si="6"/>
        <v>9</v>
      </c>
      <c r="O28" s="16">
        <v>0.4111102069958632</v>
      </c>
      <c r="P28" s="16">
        <v>0.41633199464524767</v>
      </c>
      <c r="Q28" s="16">
        <v>0.42</v>
      </c>
      <c r="R28" s="16">
        <v>0.44</v>
      </c>
      <c r="S28" s="16">
        <v>0.46499999999999997</v>
      </c>
      <c r="T28" s="16">
        <v>0.49</v>
      </c>
      <c r="U28" s="52">
        <f t="shared" si="7"/>
        <v>16</v>
      </c>
      <c r="V28" s="52">
        <f t="shared" si="8"/>
        <v>7</v>
      </c>
      <c r="W28" s="56"/>
      <c r="X28" s="14" t="s">
        <v>38</v>
      </c>
      <c r="Y28" s="15">
        <v>96</v>
      </c>
      <c r="Z28" s="16">
        <v>0.25</v>
      </c>
      <c r="AA28" s="16">
        <v>0.25</v>
      </c>
      <c r="AB28" s="16">
        <v>0.27083333333333331</v>
      </c>
      <c r="AC28" s="16">
        <v>0.27083333333333331</v>
      </c>
      <c r="AD28" s="52">
        <f t="shared" si="2"/>
        <v>41</v>
      </c>
      <c r="AE28" s="16">
        <v>0.42708333333333331</v>
      </c>
      <c r="AF28" s="16">
        <v>0.54166666666666663</v>
      </c>
      <c r="AG28" s="16">
        <v>0.66666666666666663</v>
      </c>
      <c r="AH28" s="16">
        <v>0.76041666666666663</v>
      </c>
      <c r="AI28" s="16">
        <v>0.77</v>
      </c>
      <c r="AJ28" s="16">
        <v>0.80208333333333337</v>
      </c>
      <c r="AK28" s="52">
        <f t="shared" si="3"/>
        <v>26</v>
      </c>
      <c r="AL28" s="16">
        <v>0.83333333333333337</v>
      </c>
      <c r="AM28" s="16">
        <v>0.83166666666666667</v>
      </c>
      <c r="AN28" s="16">
        <v>0.83</v>
      </c>
      <c r="AO28" s="16">
        <f t="shared" si="9"/>
        <v>0.86</v>
      </c>
      <c r="AP28" s="16">
        <f t="shared" si="10"/>
        <v>0.89</v>
      </c>
      <c r="AQ28" s="16">
        <v>0.92</v>
      </c>
      <c r="AR28" s="52">
        <f t="shared" si="4"/>
        <v>15</v>
      </c>
      <c r="AS28" s="52">
        <f t="shared" si="11"/>
        <v>11</v>
      </c>
    </row>
    <row r="29" spans="1:45" ht="15.6" x14ac:dyDescent="0.3">
      <c r="A29" s="14" t="s">
        <v>39</v>
      </c>
      <c r="B29" s="15">
        <v>13678</v>
      </c>
      <c r="C29" s="16">
        <v>0.16617590066351193</v>
      </c>
      <c r="D29" s="16">
        <v>0.17187837327756997</v>
      </c>
      <c r="E29" s="16">
        <v>0.18306399263591461</v>
      </c>
      <c r="F29" s="16">
        <v>0.20148736569671749</v>
      </c>
      <c r="G29" s="52">
        <f t="shared" si="5"/>
        <v>18</v>
      </c>
      <c r="H29" s="16">
        <v>0.21786369730632008</v>
      </c>
      <c r="I29" s="16">
        <v>0.24089291363232371</v>
      </c>
      <c r="J29" s="16">
        <v>0.26311793510249865</v>
      </c>
      <c r="K29" s="16">
        <v>0.29119164643324597</v>
      </c>
      <c r="L29" s="16">
        <v>0.31</v>
      </c>
      <c r="M29" s="16">
        <v>0.33103584610839509</v>
      </c>
      <c r="N29" s="52">
        <f t="shared" si="6"/>
        <v>17</v>
      </c>
      <c r="O29" s="16">
        <v>0.39917308298406295</v>
      </c>
      <c r="P29" s="16">
        <v>0.41373007749671004</v>
      </c>
      <c r="Q29" s="16">
        <v>0.42</v>
      </c>
      <c r="R29" s="16">
        <v>0.44</v>
      </c>
      <c r="S29" s="16">
        <v>0.47499999999999998</v>
      </c>
      <c r="T29" s="16">
        <v>0.51</v>
      </c>
      <c r="U29" s="52">
        <f t="shared" si="7"/>
        <v>11</v>
      </c>
      <c r="V29" s="52">
        <f t="shared" si="8"/>
        <v>-6</v>
      </c>
      <c r="W29" s="56"/>
      <c r="X29" s="14" t="s">
        <v>39</v>
      </c>
      <c r="Y29" s="15">
        <v>116</v>
      </c>
      <c r="Z29" s="16">
        <v>0.40517241379310343</v>
      </c>
      <c r="AA29" s="16">
        <v>0.41379310344827586</v>
      </c>
      <c r="AB29" s="16">
        <v>0.42241379310344829</v>
      </c>
      <c r="AC29" s="16">
        <v>0.45689655172413796</v>
      </c>
      <c r="AD29" s="52">
        <f t="shared" si="2"/>
        <v>18</v>
      </c>
      <c r="AE29" s="16">
        <v>0.52586206896551724</v>
      </c>
      <c r="AF29" s="16">
        <v>0.62068965517241381</v>
      </c>
      <c r="AG29" s="16">
        <v>0.68103448275862066</v>
      </c>
      <c r="AH29" s="16">
        <v>0.81896551724137934</v>
      </c>
      <c r="AI29" s="16">
        <v>0.83</v>
      </c>
      <c r="AJ29" s="16">
        <v>0.87931034482758619</v>
      </c>
      <c r="AK29" s="52">
        <f t="shared" si="3"/>
        <v>12</v>
      </c>
      <c r="AL29" s="16">
        <v>0.87931034482758619</v>
      </c>
      <c r="AM29" s="16">
        <v>0.8896551724137931</v>
      </c>
      <c r="AN29" s="16">
        <v>0.9</v>
      </c>
      <c r="AO29" s="16">
        <f t="shared" si="9"/>
        <v>0.90666666666666673</v>
      </c>
      <c r="AP29" s="16">
        <f t="shared" si="10"/>
        <v>0.91333333333333333</v>
      </c>
      <c r="AQ29" s="16">
        <v>0.92</v>
      </c>
      <c r="AR29" s="52">
        <f t="shared" si="4"/>
        <v>15</v>
      </c>
      <c r="AS29" s="52">
        <f t="shared" si="11"/>
        <v>-3</v>
      </c>
    </row>
    <row r="30" spans="1:45" ht="15.6" x14ac:dyDescent="0.3">
      <c r="A30" s="14" t="s">
        <v>40</v>
      </c>
      <c r="B30" s="15">
        <v>2495</v>
      </c>
      <c r="C30" s="16">
        <v>8.5387853277209866E-2</v>
      </c>
      <c r="D30" s="16">
        <v>8.699138103828423E-2</v>
      </c>
      <c r="E30" s="16">
        <v>8.9797554620164366E-2</v>
      </c>
      <c r="F30" s="16">
        <v>0.10382842252956505</v>
      </c>
      <c r="G30" s="52">
        <f t="shared" si="5"/>
        <v>44</v>
      </c>
      <c r="H30" s="16">
        <v>0.11705752655842855</v>
      </c>
      <c r="I30" s="16">
        <v>0.13589897775105231</v>
      </c>
      <c r="J30" s="16">
        <v>0.15193425536179594</v>
      </c>
      <c r="K30" s="16">
        <v>0.16315894968931649</v>
      </c>
      <c r="L30" s="16">
        <v>0.18</v>
      </c>
      <c r="M30" s="16">
        <v>0.22449388655041091</v>
      </c>
      <c r="N30" s="52">
        <f t="shared" si="6"/>
        <v>41</v>
      </c>
      <c r="O30" s="16">
        <v>0.26538384445780716</v>
      </c>
      <c r="P30" s="16">
        <v>0.2681362725450902</v>
      </c>
      <c r="Q30" s="16">
        <v>0.27</v>
      </c>
      <c r="R30" s="16">
        <v>0.29000000000000004</v>
      </c>
      <c r="S30" s="16">
        <v>0.32</v>
      </c>
      <c r="T30" s="16">
        <v>0.35</v>
      </c>
      <c r="U30" s="52">
        <f t="shared" si="7"/>
        <v>43</v>
      </c>
      <c r="V30" s="52">
        <f t="shared" si="8"/>
        <v>2</v>
      </c>
      <c r="W30" s="56"/>
      <c r="X30" s="14" t="s">
        <v>40</v>
      </c>
      <c r="Y30" s="15">
        <v>61</v>
      </c>
      <c r="Z30" s="16">
        <v>0.27868852459016391</v>
      </c>
      <c r="AA30" s="16">
        <v>0.27868852459016391</v>
      </c>
      <c r="AB30" s="16">
        <v>0.27868852459016391</v>
      </c>
      <c r="AC30" s="16">
        <v>0.32786885245901637</v>
      </c>
      <c r="AD30" s="52">
        <f t="shared" si="2"/>
        <v>36</v>
      </c>
      <c r="AE30" s="16">
        <v>0.36065573770491804</v>
      </c>
      <c r="AF30" s="16">
        <v>0.37704918032786883</v>
      </c>
      <c r="AG30" s="16">
        <v>0.47540983606557374</v>
      </c>
      <c r="AH30" s="16">
        <v>0.52459016393442626</v>
      </c>
      <c r="AI30" s="16">
        <v>0.56999999999999995</v>
      </c>
      <c r="AJ30" s="16">
        <v>0.70491803278688525</v>
      </c>
      <c r="AK30" s="52">
        <f t="shared" si="3"/>
        <v>40</v>
      </c>
      <c r="AL30" s="16">
        <v>0.72131147540983609</v>
      </c>
      <c r="AM30" s="16">
        <v>0.7306557377049181</v>
      </c>
      <c r="AN30" s="16">
        <v>0.74</v>
      </c>
      <c r="AO30" s="16">
        <f t="shared" si="9"/>
        <v>0.74333333333333329</v>
      </c>
      <c r="AP30" s="16">
        <f t="shared" si="10"/>
        <v>0.74666666666666659</v>
      </c>
      <c r="AQ30" s="16">
        <v>0.75</v>
      </c>
      <c r="AR30" s="52">
        <f t="shared" si="4"/>
        <v>41</v>
      </c>
      <c r="AS30" s="52">
        <f t="shared" si="11"/>
        <v>-1</v>
      </c>
    </row>
    <row r="31" spans="1:45" ht="15.6" x14ac:dyDescent="0.3">
      <c r="A31" s="14" t="s">
        <v>42</v>
      </c>
      <c r="B31" s="15">
        <v>4841</v>
      </c>
      <c r="C31" s="16">
        <v>7.0639517104956293E-2</v>
      </c>
      <c r="D31" s="16">
        <v>8.1793125068896758E-2</v>
      </c>
      <c r="E31" s="16">
        <v>8.9228863711523734E-2</v>
      </c>
      <c r="F31" s="16">
        <v>9.6871150649779247E-2</v>
      </c>
      <c r="G31" s="52">
        <f t="shared" si="5"/>
        <v>46</v>
      </c>
      <c r="H31" s="16">
        <v>0.10885095179623382</v>
      </c>
      <c r="I31" s="16">
        <v>0.11690633532574637</v>
      </c>
      <c r="J31" s="16">
        <v>0.129299233063458</v>
      </c>
      <c r="K31" s="16">
        <v>0.14995406262631072</v>
      </c>
      <c r="L31" s="16">
        <v>0.18</v>
      </c>
      <c r="M31" s="16">
        <v>0.24806450304986116</v>
      </c>
      <c r="N31" s="52">
        <f t="shared" si="6"/>
        <v>39</v>
      </c>
      <c r="O31" s="16">
        <v>0.30796350878213408</v>
      </c>
      <c r="P31" s="16">
        <v>0.31377814501136131</v>
      </c>
      <c r="Q31" s="16">
        <v>0.32</v>
      </c>
      <c r="R31" s="16">
        <v>0.34</v>
      </c>
      <c r="S31" s="16">
        <v>0.375</v>
      </c>
      <c r="T31" s="16">
        <v>0.41</v>
      </c>
      <c r="U31" s="52">
        <f t="shared" si="7"/>
        <v>32</v>
      </c>
      <c r="V31" s="52">
        <f t="shared" si="8"/>
        <v>-7</v>
      </c>
      <c r="W31" s="56"/>
      <c r="X31" s="14" t="s">
        <v>42</v>
      </c>
      <c r="Y31" s="15">
        <v>88</v>
      </c>
      <c r="Z31" s="16">
        <v>0.40909090909090912</v>
      </c>
      <c r="AA31" s="16">
        <v>0.43181818181818182</v>
      </c>
      <c r="AB31" s="16">
        <v>0.43181818181818182</v>
      </c>
      <c r="AC31" s="16">
        <v>0.44318181818181818</v>
      </c>
      <c r="AD31" s="52">
        <f t="shared" si="2"/>
        <v>22</v>
      </c>
      <c r="AE31" s="16">
        <v>0.48863636363636365</v>
      </c>
      <c r="AF31" s="16">
        <v>0.56818181818181823</v>
      </c>
      <c r="AG31" s="16">
        <v>0.60227272727272729</v>
      </c>
      <c r="AH31" s="16">
        <v>0.75</v>
      </c>
      <c r="AI31" s="16">
        <v>0.78</v>
      </c>
      <c r="AJ31" s="16">
        <v>0.78</v>
      </c>
      <c r="AK31" s="52">
        <f t="shared" si="3"/>
        <v>29</v>
      </c>
      <c r="AL31" s="16">
        <v>0.78409090909090906</v>
      </c>
      <c r="AM31" s="16">
        <v>0.7920454545454545</v>
      </c>
      <c r="AN31" s="16">
        <v>0.8</v>
      </c>
      <c r="AO31" s="16">
        <f t="shared" si="9"/>
        <v>0.82000000000000006</v>
      </c>
      <c r="AP31" s="16">
        <f t="shared" si="10"/>
        <v>0.84000000000000008</v>
      </c>
      <c r="AQ31" s="16">
        <v>0.86</v>
      </c>
      <c r="AR31" s="52">
        <f t="shared" si="4"/>
        <v>28</v>
      </c>
      <c r="AS31" s="52">
        <f t="shared" si="11"/>
        <v>1</v>
      </c>
    </row>
    <row r="32" spans="1:45" ht="15.6" x14ac:dyDescent="0.3">
      <c r="A32" s="14" t="s">
        <v>43</v>
      </c>
      <c r="B32" s="15">
        <v>5067</v>
      </c>
      <c r="C32" s="16">
        <v>6.6311583923230125E-2</v>
      </c>
      <c r="D32" s="16">
        <v>6.9271922491231472E-2</v>
      </c>
      <c r="E32" s="16">
        <v>8.1310632667770277E-2</v>
      </c>
      <c r="F32" s="16">
        <v>9.630968141231043E-2</v>
      </c>
      <c r="G32" s="52">
        <f t="shared" si="5"/>
        <v>47</v>
      </c>
      <c r="H32" s="16">
        <v>0.10361184988004707</v>
      </c>
      <c r="I32" s="16">
        <v>0.11861089862458722</v>
      </c>
      <c r="J32" s="16">
        <v>0.13617557412806186</v>
      </c>
      <c r="K32" s="16">
        <v>0.15452967324967021</v>
      </c>
      <c r="L32" s="16">
        <v>0.18</v>
      </c>
      <c r="M32" s="16">
        <v>0.18669868568861817</v>
      </c>
      <c r="N32" s="52">
        <f t="shared" si="6"/>
        <v>49</v>
      </c>
      <c r="O32" s="16">
        <v>0.22123596898196718</v>
      </c>
      <c r="P32" s="16">
        <v>0.22459048746792973</v>
      </c>
      <c r="Q32" s="16">
        <v>0.23</v>
      </c>
      <c r="R32" s="16">
        <v>0.25</v>
      </c>
      <c r="S32" s="16">
        <v>0.26</v>
      </c>
      <c r="T32" s="16">
        <v>0.27</v>
      </c>
      <c r="U32" s="52">
        <f t="shared" si="7"/>
        <v>50</v>
      </c>
      <c r="V32" s="52">
        <f t="shared" si="8"/>
        <v>1</v>
      </c>
      <c r="W32" s="56"/>
      <c r="X32" s="14" t="s">
        <v>43</v>
      </c>
      <c r="Y32" s="15">
        <v>35</v>
      </c>
      <c r="Z32" s="16">
        <v>0.17142857142857143</v>
      </c>
      <c r="AA32" s="16">
        <v>0.17142857142857143</v>
      </c>
      <c r="AB32" s="16">
        <v>0.22857142857142856</v>
      </c>
      <c r="AC32" s="16">
        <v>0.22857142857142856</v>
      </c>
      <c r="AD32" s="52">
        <f t="shared" si="2"/>
        <v>43</v>
      </c>
      <c r="AE32" s="16">
        <v>0.22857142857142856</v>
      </c>
      <c r="AF32" s="16">
        <v>0.2857142857142857</v>
      </c>
      <c r="AG32" s="16">
        <v>0.48571428571428571</v>
      </c>
      <c r="AH32" s="16">
        <v>0.51428571428571423</v>
      </c>
      <c r="AI32" s="16">
        <v>0.54</v>
      </c>
      <c r="AJ32" s="16">
        <v>0.5714285714285714</v>
      </c>
      <c r="AK32" s="52">
        <f t="shared" si="3"/>
        <v>44</v>
      </c>
      <c r="AL32" s="16">
        <v>0.5714285714285714</v>
      </c>
      <c r="AM32" s="16">
        <v>0.60071428571428576</v>
      </c>
      <c r="AN32" s="16">
        <v>0.63</v>
      </c>
      <c r="AO32" s="16">
        <f t="shared" si="9"/>
        <v>0.65666666666666662</v>
      </c>
      <c r="AP32" s="16">
        <f t="shared" si="10"/>
        <v>0.68333333333333335</v>
      </c>
      <c r="AQ32" s="16">
        <v>0.71</v>
      </c>
      <c r="AR32" s="52">
        <f t="shared" si="4"/>
        <v>43</v>
      </c>
      <c r="AS32" s="52">
        <f t="shared" si="11"/>
        <v>1</v>
      </c>
    </row>
    <row r="33" spans="1:45" ht="15.6" x14ac:dyDescent="0.3">
      <c r="A33" s="14" t="s">
        <v>44</v>
      </c>
      <c r="B33" s="15">
        <v>3671</v>
      </c>
      <c r="C33" s="16">
        <v>0.24868173485498954</v>
      </c>
      <c r="D33" s="16">
        <v>0.25794260997554774</v>
      </c>
      <c r="E33" s="16">
        <v>0.28000528305687761</v>
      </c>
      <c r="F33" s="16">
        <v>0.29144518761756716</v>
      </c>
      <c r="G33" s="52">
        <f t="shared" si="5"/>
        <v>4</v>
      </c>
      <c r="H33" s="16">
        <v>0.30370222821830595</v>
      </c>
      <c r="I33" s="16">
        <v>0.32630965865966866</v>
      </c>
      <c r="J33" s="16">
        <v>0.34619330230086715</v>
      </c>
      <c r="K33" s="16">
        <v>0.36934549010226264</v>
      </c>
      <c r="L33" s="16">
        <v>0.4</v>
      </c>
      <c r="M33" s="16">
        <v>0.45</v>
      </c>
      <c r="N33" s="52">
        <f t="shared" si="6"/>
        <v>3</v>
      </c>
      <c r="O33" s="16">
        <v>0.46903608698827159</v>
      </c>
      <c r="P33" s="16">
        <v>0.46962680468537182</v>
      </c>
      <c r="Q33" s="16">
        <v>0.47</v>
      </c>
      <c r="R33" s="16">
        <v>0.49</v>
      </c>
      <c r="S33" s="16">
        <v>0.51</v>
      </c>
      <c r="T33" s="16">
        <v>0.53</v>
      </c>
      <c r="U33" s="52">
        <f t="shared" si="7"/>
        <v>10</v>
      </c>
      <c r="V33" s="52">
        <f t="shared" si="8"/>
        <v>7</v>
      </c>
      <c r="W33" s="56"/>
      <c r="X33" s="14" t="s">
        <v>44</v>
      </c>
      <c r="Y33" s="15">
        <v>26</v>
      </c>
      <c r="Z33" s="16">
        <v>7.6923076923076927E-2</v>
      </c>
      <c r="AA33" s="16">
        <v>7.6923076923076927E-2</v>
      </c>
      <c r="AB33" s="16">
        <v>0.11538461538461539</v>
      </c>
      <c r="AC33" s="16">
        <v>0.11538461538461539</v>
      </c>
      <c r="AD33" s="52">
        <f t="shared" si="2"/>
        <v>50</v>
      </c>
      <c r="AE33" s="16">
        <v>0.23076923076923078</v>
      </c>
      <c r="AF33" s="16">
        <v>0.30769230769230771</v>
      </c>
      <c r="AG33" s="16">
        <v>0.46153846153846156</v>
      </c>
      <c r="AH33" s="16">
        <v>0.57692307692307687</v>
      </c>
      <c r="AI33" s="16">
        <v>0.62</v>
      </c>
      <c r="AJ33" s="16">
        <v>0.73076923076923073</v>
      </c>
      <c r="AK33" s="52">
        <f t="shared" si="3"/>
        <v>36</v>
      </c>
      <c r="AL33" s="16">
        <v>0.73076923076923073</v>
      </c>
      <c r="AM33" s="16">
        <v>0.79038461538461535</v>
      </c>
      <c r="AN33" s="16">
        <v>0.85</v>
      </c>
      <c r="AO33" s="16">
        <f t="shared" si="9"/>
        <v>0.83666666666666667</v>
      </c>
      <c r="AP33" s="16">
        <f t="shared" si="10"/>
        <v>0.82333333333333336</v>
      </c>
      <c r="AQ33" s="16">
        <v>0.81</v>
      </c>
      <c r="AR33" s="52">
        <f t="shared" si="4"/>
        <v>37</v>
      </c>
      <c r="AS33" s="52">
        <f t="shared" si="11"/>
        <v>-1</v>
      </c>
    </row>
    <row r="34" spans="1:45" ht="15.6" x14ac:dyDescent="0.3">
      <c r="A34" s="14" t="s">
        <v>45</v>
      </c>
      <c r="B34" s="15">
        <v>21599</v>
      </c>
      <c r="C34" s="16">
        <v>0.11097831061565182</v>
      </c>
      <c r="D34" s="16">
        <v>0.11968249184040883</v>
      </c>
      <c r="E34" s="16">
        <v>0.13144239626109117</v>
      </c>
      <c r="F34" s="16">
        <v>0.14533204715166084</v>
      </c>
      <c r="G34" s="52">
        <f t="shared" si="5"/>
        <v>33</v>
      </c>
      <c r="H34" s="16">
        <v>0.15936059455113624</v>
      </c>
      <c r="I34" s="16">
        <v>0.17348173962321542</v>
      </c>
      <c r="J34" s="16">
        <v>0.18588982775212434</v>
      </c>
      <c r="K34" s="16">
        <v>0.21246535978941436</v>
      </c>
      <c r="L34" s="16">
        <v>0.24</v>
      </c>
      <c r="M34" s="16">
        <v>0.25209716366383988</v>
      </c>
      <c r="N34" s="52">
        <f t="shared" si="6"/>
        <v>38</v>
      </c>
      <c r="O34" s="16">
        <v>0.30047944759932432</v>
      </c>
      <c r="P34" s="16">
        <v>0.30450483818695312</v>
      </c>
      <c r="Q34" s="16">
        <v>0.31</v>
      </c>
      <c r="R34" s="16">
        <v>0.33</v>
      </c>
      <c r="S34" s="16">
        <v>0.36</v>
      </c>
      <c r="T34" s="16">
        <v>0.39</v>
      </c>
      <c r="U34" s="52">
        <f t="shared" si="7"/>
        <v>36</v>
      </c>
      <c r="V34" s="52">
        <f t="shared" si="8"/>
        <v>-2</v>
      </c>
      <c r="W34" s="56"/>
      <c r="X34" s="14" t="s">
        <v>45</v>
      </c>
      <c r="Y34" s="15">
        <v>66</v>
      </c>
      <c r="Z34" s="16">
        <v>0.37878787878787878</v>
      </c>
      <c r="AA34" s="16">
        <v>0.43939393939393939</v>
      </c>
      <c r="AB34" s="16">
        <v>0.48484848484848486</v>
      </c>
      <c r="AC34" s="16">
        <v>0.5</v>
      </c>
      <c r="AD34" s="52">
        <f t="shared" si="2"/>
        <v>11</v>
      </c>
      <c r="AE34" s="16">
        <v>0.62121212121212122</v>
      </c>
      <c r="AF34" s="16">
        <v>0.66666666666666663</v>
      </c>
      <c r="AG34" s="16">
        <v>0.78787878787878785</v>
      </c>
      <c r="AH34" s="16">
        <v>0.86363636363636365</v>
      </c>
      <c r="AI34" s="16">
        <v>0.86</v>
      </c>
      <c r="AJ34" s="16">
        <v>0.86</v>
      </c>
      <c r="AK34" s="52">
        <f t="shared" si="3"/>
        <v>15</v>
      </c>
      <c r="AL34" s="16">
        <v>0.86363636363636365</v>
      </c>
      <c r="AM34" s="16">
        <v>0.87181818181818183</v>
      </c>
      <c r="AN34" s="16">
        <v>0.88</v>
      </c>
      <c r="AO34" s="16">
        <f t="shared" si="9"/>
        <v>0.9</v>
      </c>
      <c r="AP34" s="16">
        <f t="shared" si="10"/>
        <v>0.91999999999999993</v>
      </c>
      <c r="AQ34" s="16">
        <v>0.94</v>
      </c>
      <c r="AR34" s="52">
        <f t="shared" si="4"/>
        <v>8</v>
      </c>
      <c r="AS34" s="52">
        <f t="shared" si="11"/>
        <v>7</v>
      </c>
    </row>
    <row r="35" spans="1:45" ht="15.6" x14ac:dyDescent="0.3">
      <c r="A35" s="14" t="s">
        <v>46</v>
      </c>
      <c r="B35" s="15">
        <v>4325</v>
      </c>
      <c r="C35" s="16">
        <v>0.14429023425658272</v>
      </c>
      <c r="D35" s="16">
        <v>0.16163281048934505</v>
      </c>
      <c r="E35" s="16">
        <v>0.17874415237233723</v>
      </c>
      <c r="F35" s="16">
        <v>0.19631796295486975</v>
      </c>
      <c r="G35" s="52">
        <f t="shared" si="5"/>
        <v>19</v>
      </c>
      <c r="H35" s="16">
        <v>0.20371746214751502</v>
      </c>
      <c r="I35" s="16">
        <v>0.21689782008441441</v>
      </c>
      <c r="J35" s="16">
        <v>0.23840261461303972</v>
      </c>
      <c r="K35" s="16">
        <v>0.25412655039741089</v>
      </c>
      <c r="L35" s="16">
        <v>0.27</v>
      </c>
      <c r="M35" s="16">
        <v>0.34176436896030327</v>
      </c>
      <c r="N35" s="52">
        <f t="shared" si="6"/>
        <v>14</v>
      </c>
      <c r="O35" s="16">
        <v>0.39494826940744115</v>
      </c>
      <c r="P35" s="16">
        <v>0.39976878612716765</v>
      </c>
      <c r="Q35" s="16">
        <v>0.41</v>
      </c>
      <c r="R35" s="16">
        <v>0.43</v>
      </c>
      <c r="S35" s="16">
        <v>0.46499999999999997</v>
      </c>
      <c r="T35" s="16">
        <v>0.5</v>
      </c>
      <c r="U35" s="52">
        <f t="shared" si="7"/>
        <v>13</v>
      </c>
      <c r="V35" s="52">
        <f t="shared" si="8"/>
        <v>-1</v>
      </c>
      <c r="W35" s="56"/>
      <c r="X35" s="14" t="s">
        <v>46</v>
      </c>
      <c r="Y35" s="15">
        <v>42</v>
      </c>
      <c r="Z35" s="16">
        <v>0.38095238095238093</v>
      </c>
      <c r="AA35" s="16">
        <v>0.38095238095238093</v>
      </c>
      <c r="AB35" s="16">
        <v>0.42857142857142855</v>
      </c>
      <c r="AC35" s="16">
        <v>0.45238095238095238</v>
      </c>
      <c r="AD35" s="52">
        <f t="shared" si="2"/>
        <v>20</v>
      </c>
      <c r="AE35" s="16">
        <v>0.47619047619047616</v>
      </c>
      <c r="AF35" s="16">
        <v>0.47619047619047616</v>
      </c>
      <c r="AG35" s="16">
        <v>0.5</v>
      </c>
      <c r="AH35" s="16">
        <v>0.7857142857142857</v>
      </c>
      <c r="AI35" s="16">
        <v>0.79</v>
      </c>
      <c r="AJ35" s="16">
        <v>0.7857142857142857</v>
      </c>
      <c r="AK35" s="52">
        <f t="shared" si="3"/>
        <v>28</v>
      </c>
      <c r="AL35" s="16">
        <v>0.80952380952380953</v>
      </c>
      <c r="AM35" s="16">
        <v>0.83476190476190482</v>
      </c>
      <c r="AN35" s="16">
        <v>0.86</v>
      </c>
      <c r="AO35" s="16">
        <f t="shared" si="9"/>
        <v>0.8833333333333333</v>
      </c>
      <c r="AP35" s="16">
        <f t="shared" si="10"/>
        <v>0.90666666666666673</v>
      </c>
      <c r="AQ35" s="16">
        <v>0.93</v>
      </c>
      <c r="AR35" s="52">
        <f t="shared" si="4"/>
        <v>9</v>
      </c>
      <c r="AS35" s="52">
        <f t="shared" si="11"/>
        <v>19</v>
      </c>
    </row>
    <row r="36" spans="1:45" ht="15.6" x14ac:dyDescent="0.3">
      <c r="A36" s="14" t="s">
        <v>47</v>
      </c>
      <c r="B36" s="15">
        <v>54784</v>
      </c>
      <c r="C36" s="16">
        <v>0.11262510444974486</v>
      </c>
      <c r="D36" s="16">
        <v>0.11581949558081542</v>
      </c>
      <c r="E36" s="16">
        <v>0.12388761489471935</v>
      </c>
      <c r="F36" s="16">
        <v>0.1335620566059616</v>
      </c>
      <c r="G36" s="52">
        <f t="shared" si="5"/>
        <v>39</v>
      </c>
      <c r="H36" s="16">
        <v>0.1435833179257201</v>
      </c>
      <c r="I36" s="16">
        <v>0.15115858832225887</v>
      </c>
      <c r="J36" s="16">
        <v>0.16145365459610914</v>
      </c>
      <c r="K36" s="16">
        <v>0.17826527877734333</v>
      </c>
      <c r="L36" s="16">
        <v>0.2</v>
      </c>
      <c r="M36" s="16">
        <v>0.20812827243695153</v>
      </c>
      <c r="N36" s="52">
        <f t="shared" si="6"/>
        <v>48</v>
      </c>
      <c r="O36" s="16">
        <v>0.26551779081458488</v>
      </c>
      <c r="P36" s="16">
        <v>0.27371130257009346</v>
      </c>
      <c r="Q36" s="16">
        <v>0.28000000000000003</v>
      </c>
      <c r="R36" s="16">
        <v>0.30000000000000004</v>
      </c>
      <c r="S36" s="16">
        <v>0.32000000000000006</v>
      </c>
      <c r="T36" s="16">
        <v>0.34</v>
      </c>
      <c r="U36" s="52">
        <f t="shared" si="7"/>
        <v>45</v>
      </c>
      <c r="V36" s="52">
        <f t="shared" si="8"/>
        <v>-3</v>
      </c>
      <c r="W36" s="56"/>
      <c r="X36" s="14" t="s">
        <v>47</v>
      </c>
      <c r="Y36" s="15">
        <v>189</v>
      </c>
      <c r="Z36" s="16">
        <v>0.39153439153439151</v>
      </c>
      <c r="AA36" s="16">
        <v>0.455026455026455</v>
      </c>
      <c r="AB36" s="16">
        <v>0.49206349206349204</v>
      </c>
      <c r="AC36" s="16">
        <v>0.51851851851851849</v>
      </c>
      <c r="AD36" s="52">
        <f t="shared" ref="AD36:AD54" si="12">RANK(AC36,AC$4:AC$54,0)</f>
        <v>9</v>
      </c>
      <c r="AE36" s="16">
        <v>0.56084656084656082</v>
      </c>
      <c r="AF36" s="16">
        <v>0.66137566137566139</v>
      </c>
      <c r="AG36" s="16">
        <v>0.75661375661375663</v>
      </c>
      <c r="AH36" s="16">
        <v>0.79894179894179895</v>
      </c>
      <c r="AI36" s="16">
        <v>0.81</v>
      </c>
      <c r="AJ36" s="16">
        <v>0.8306878306878307</v>
      </c>
      <c r="AK36" s="52">
        <f t="shared" ref="AK36:AK54" si="13">RANK(AJ36,AJ$4:AJ$54,0)</f>
        <v>21</v>
      </c>
      <c r="AL36" s="16">
        <v>0.8306878306878307</v>
      </c>
      <c r="AM36" s="16">
        <v>0.83534391534391528</v>
      </c>
      <c r="AN36" s="16">
        <v>0.84</v>
      </c>
      <c r="AO36" s="16">
        <f t="shared" si="9"/>
        <v>0.84666666666666668</v>
      </c>
      <c r="AP36" s="16">
        <f t="shared" si="10"/>
        <v>0.85333333333333328</v>
      </c>
      <c r="AQ36" s="16">
        <v>0.86</v>
      </c>
      <c r="AR36" s="52">
        <f t="shared" ref="AR36:AR54" si="14">RANK(AQ36,AQ$4:AQ$54,0)</f>
        <v>28</v>
      </c>
      <c r="AS36" s="52">
        <f t="shared" si="11"/>
        <v>-7</v>
      </c>
    </row>
    <row r="37" spans="1:45" ht="15.6" x14ac:dyDescent="0.3">
      <c r="A37" s="14" t="s">
        <v>48</v>
      </c>
      <c r="B37" s="15">
        <v>22057</v>
      </c>
      <c r="C37" s="16">
        <v>0.11175479404151366</v>
      </c>
      <c r="D37" s="16">
        <v>0.12526510991346945</v>
      </c>
      <c r="E37" s="16">
        <v>0.13913811882896771</v>
      </c>
      <c r="F37" s="16">
        <v>0.15885955307158775</v>
      </c>
      <c r="G37" s="52">
        <f t="shared" si="5"/>
        <v>29</v>
      </c>
      <c r="H37" s="16">
        <v>0.1707377502476026</v>
      </c>
      <c r="I37" s="16">
        <v>0.18996048155535181</v>
      </c>
      <c r="J37" s="16">
        <v>0.21380754916826708</v>
      </c>
      <c r="K37" s="16">
        <v>0.24336703221697578</v>
      </c>
      <c r="L37" s="16">
        <v>0.28000000000000003</v>
      </c>
      <c r="M37" s="16">
        <v>0.31889785853468844</v>
      </c>
      <c r="N37" s="52">
        <f t="shared" si="6"/>
        <v>20</v>
      </c>
      <c r="O37" s="16">
        <v>0.36913084506531607</v>
      </c>
      <c r="P37" s="16">
        <v>0.37802058303486419</v>
      </c>
      <c r="Q37" s="16">
        <v>0.38</v>
      </c>
      <c r="R37" s="16">
        <v>0.4</v>
      </c>
      <c r="S37" s="16">
        <v>0.43000000000000005</v>
      </c>
      <c r="T37" s="16">
        <v>0.46</v>
      </c>
      <c r="U37" s="52">
        <f t="shared" si="7"/>
        <v>21</v>
      </c>
      <c r="V37" s="52">
        <f t="shared" si="8"/>
        <v>1</v>
      </c>
      <c r="W37" s="56"/>
      <c r="X37" s="14" t="s">
        <v>48</v>
      </c>
      <c r="Y37" s="15">
        <v>112</v>
      </c>
      <c r="Z37" s="16">
        <v>0.25892857142857145</v>
      </c>
      <c r="AA37" s="16">
        <v>0.26785714285714285</v>
      </c>
      <c r="AB37" s="16">
        <v>0.2767857142857143</v>
      </c>
      <c r="AC37" s="16">
        <v>0.29464285714285715</v>
      </c>
      <c r="AD37" s="52">
        <f t="shared" si="12"/>
        <v>40</v>
      </c>
      <c r="AE37" s="16">
        <v>0.33035714285714285</v>
      </c>
      <c r="AF37" s="16">
        <v>0.41964285714285715</v>
      </c>
      <c r="AG37" s="16">
        <v>0.4642857142857143</v>
      </c>
      <c r="AH37" s="16">
        <v>0.5267857142857143</v>
      </c>
      <c r="AI37" s="16">
        <v>0.6</v>
      </c>
      <c r="AJ37" s="16">
        <v>0.6428571428571429</v>
      </c>
      <c r="AK37" s="52">
        <f t="shared" si="13"/>
        <v>42</v>
      </c>
      <c r="AL37" s="16">
        <v>0.6517857142857143</v>
      </c>
      <c r="AM37" s="16">
        <v>0.67589285714285707</v>
      </c>
      <c r="AN37" s="16">
        <v>0.7</v>
      </c>
      <c r="AO37" s="16">
        <f t="shared" si="9"/>
        <v>0.70333333333333325</v>
      </c>
      <c r="AP37" s="16">
        <f t="shared" si="10"/>
        <v>0.70666666666666655</v>
      </c>
      <c r="AQ37" s="16">
        <v>0.71</v>
      </c>
      <c r="AR37" s="52">
        <f t="shared" si="14"/>
        <v>43</v>
      </c>
      <c r="AS37" s="52">
        <f t="shared" si="11"/>
        <v>-1</v>
      </c>
    </row>
    <row r="38" spans="1:45" ht="15.6" x14ac:dyDescent="0.3">
      <c r="A38" s="14" t="s">
        <v>49</v>
      </c>
      <c r="B38" s="15">
        <v>1785</v>
      </c>
      <c r="C38" s="16">
        <v>8.4588083175943934E-2</v>
      </c>
      <c r="D38" s="16">
        <v>9.3551058876706214E-2</v>
      </c>
      <c r="E38" s="16">
        <v>0.12156035794158832</v>
      </c>
      <c r="F38" s="16">
        <v>0.12436128784807653</v>
      </c>
      <c r="G38" s="52">
        <f t="shared" si="5"/>
        <v>41</v>
      </c>
      <c r="H38" s="16">
        <v>0.13164370560494587</v>
      </c>
      <c r="I38" s="16">
        <v>0.14396779719349398</v>
      </c>
      <c r="J38" s="16">
        <v>0.1467687270999822</v>
      </c>
      <c r="K38" s="16">
        <v>0.14732891308127985</v>
      </c>
      <c r="L38" s="16">
        <v>0.17</v>
      </c>
      <c r="M38" s="16">
        <v>0.23023643831333088</v>
      </c>
      <c r="N38" s="52">
        <f t="shared" si="6"/>
        <v>40</v>
      </c>
      <c r="O38" s="16">
        <v>0.35011623831102628</v>
      </c>
      <c r="P38" s="16">
        <v>0.36638655462184871</v>
      </c>
      <c r="Q38" s="16">
        <v>0.38</v>
      </c>
      <c r="R38" s="16">
        <v>0.4</v>
      </c>
      <c r="S38" s="16">
        <v>0.435</v>
      </c>
      <c r="T38" s="16">
        <v>0.47</v>
      </c>
      <c r="U38" s="52">
        <f t="shared" si="7"/>
        <v>18</v>
      </c>
      <c r="V38" s="52">
        <f t="shared" si="8"/>
        <v>-22</v>
      </c>
      <c r="W38" s="56"/>
      <c r="X38" s="14" t="s">
        <v>49</v>
      </c>
      <c r="Y38" s="15">
        <v>44</v>
      </c>
      <c r="Z38" s="16">
        <v>0.11363636363636363</v>
      </c>
      <c r="AA38" s="16">
        <v>0.18181818181818182</v>
      </c>
      <c r="AB38" s="16">
        <v>0.20454545454545456</v>
      </c>
      <c r="AC38" s="16">
        <v>0.20454545454545456</v>
      </c>
      <c r="AD38" s="52">
        <f t="shared" si="12"/>
        <v>44</v>
      </c>
      <c r="AE38" s="16">
        <v>0.22727272727272727</v>
      </c>
      <c r="AF38" s="16">
        <v>0.25</v>
      </c>
      <c r="AG38" s="16">
        <v>0.27272727272727271</v>
      </c>
      <c r="AH38" s="16">
        <v>0.34090909090909088</v>
      </c>
      <c r="AI38" s="16">
        <v>0.34</v>
      </c>
      <c r="AJ38" s="16">
        <v>0.45454545454545453</v>
      </c>
      <c r="AK38" s="52">
        <f t="shared" si="13"/>
        <v>48</v>
      </c>
      <c r="AL38" s="16">
        <v>0.5</v>
      </c>
      <c r="AM38" s="16">
        <v>0.55499999999999994</v>
      </c>
      <c r="AN38" s="16">
        <v>0.61</v>
      </c>
      <c r="AO38" s="16">
        <f t="shared" si="9"/>
        <v>0.62666666666666671</v>
      </c>
      <c r="AP38" s="16">
        <f t="shared" si="10"/>
        <v>0.64333333333333331</v>
      </c>
      <c r="AQ38" s="16">
        <v>0.66</v>
      </c>
      <c r="AR38" s="52">
        <f t="shared" si="14"/>
        <v>45</v>
      </c>
      <c r="AS38" s="52">
        <f t="shared" si="11"/>
        <v>3</v>
      </c>
    </row>
    <row r="39" spans="1:45" ht="15.6" x14ac:dyDescent="0.3">
      <c r="A39" s="14" t="s">
        <v>50</v>
      </c>
      <c r="B39" s="15">
        <v>26510</v>
      </c>
      <c r="C39" s="16">
        <v>0.18294798075975693</v>
      </c>
      <c r="D39" s="16">
        <v>0.18981324519239112</v>
      </c>
      <c r="E39" s="16">
        <v>0.20776855217004972</v>
      </c>
      <c r="F39" s="16">
        <v>0.22719498724041567</v>
      </c>
      <c r="G39" s="52">
        <f t="shared" si="5"/>
        <v>9</v>
      </c>
      <c r="H39" s="16">
        <v>0.24752673190629382</v>
      </c>
      <c r="I39" s="16">
        <v>0.27698701499358663</v>
      </c>
      <c r="J39" s="16">
        <v>0.30625869191514776</v>
      </c>
      <c r="K39" s="16">
        <v>0.3399060318816845</v>
      </c>
      <c r="L39" s="16">
        <v>0.37</v>
      </c>
      <c r="M39" s="16">
        <v>0.38490746302527007</v>
      </c>
      <c r="N39" s="52">
        <f t="shared" si="6"/>
        <v>6</v>
      </c>
      <c r="O39" s="16">
        <v>0.43673643736834344</v>
      </c>
      <c r="P39" s="16">
        <v>0.43749528479818939</v>
      </c>
      <c r="Q39" s="16">
        <v>0.44</v>
      </c>
      <c r="R39" s="16">
        <v>0.46</v>
      </c>
      <c r="S39" s="16">
        <v>0.48499999999999999</v>
      </c>
      <c r="T39" s="16">
        <v>0.51</v>
      </c>
      <c r="U39" s="52">
        <f t="shared" si="7"/>
        <v>11</v>
      </c>
      <c r="V39" s="52">
        <f t="shared" si="8"/>
        <v>5</v>
      </c>
      <c r="W39" s="56"/>
      <c r="X39" s="14" t="s">
        <v>50</v>
      </c>
      <c r="Y39" s="15">
        <v>177</v>
      </c>
      <c r="Z39" s="16">
        <v>0.42937853107344631</v>
      </c>
      <c r="AA39" s="16">
        <v>0.43502824858757061</v>
      </c>
      <c r="AB39" s="16">
        <v>0.47457627118644069</v>
      </c>
      <c r="AC39" s="16">
        <v>0.50847457627118642</v>
      </c>
      <c r="AD39" s="52">
        <f t="shared" si="12"/>
        <v>10</v>
      </c>
      <c r="AE39" s="16">
        <v>0.5423728813559322</v>
      </c>
      <c r="AF39" s="16">
        <v>0.61016949152542377</v>
      </c>
      <c r="AG39" s="16">
        <v>0.69491525423728817</v>
      </c>
      <c r="AH39" s="16">
        <v>0.79096045197740117</v>
      </c>
      <c r="AI39" s="16">
        <v>0.81</v>
      </c>
      <c r="AJ39" s="16">
        <v>0.81355932203389836</v>
      </c>
      <c r="AK39" s="52">
        <f t="shared" si="13"/>
        <v>24</v>
      </c>
      <c r="AL39" s="16">
        <v>0.84745762711864403</v>
      </c>
      <c r="AM39" s="16">
        <v>0.85372881355932195</v>
      </c>
      <c r="AN39" s="16">
        <v>0.86</v>
      </c>
      <c r="AO39" s="16">
        <f t="shared" si="9"/>
        <v>0.87</v>
      </c>
      <c r="AP39" s="16">
        <f t="shared" si="10"/>
        <v>0.88</v>
      </c>
      <c r="AQ39" s="16">
        <v>0.89</v>
      </c>
      <c r="AR39" s="52">
        <f t="shared" si="14"/>
        <v>21</v>
      </c>
      <c r="AS39" s="52">
        <f t="shared" si="11"/>
        <v>3</v>
      </c>
    </row>
    <row r="40" spans="1:45" ht="15.6" x14ac:dyDescent="0.3">
      <c r="A40" s="14" t="s">
        <v>51</v>
      </c>
      <c r="B40" s="15">
        <v>7359</v>
      </c>
      <c r="C40" s="16">
        <v>0.21266862804668704</v>
      </c>
      <c r="D40" s="16">
        <v>0.2183760289271732</v>
      </c>
      <c r="E40" s="16">
        <v>0.23481877908285956</v>
      </c>
      <c r="F40" s="16">
        <v>0.24908728128407498</v>
      </c>
      <c r="G40" s="52">
        <f t="shared" si="5"/>
        <v>7</v>
      </c>
      <c r="H40" s="16">
        <v>0.2625404405023638</v>
      </c>
      <c r="I40" s="16">
        <v>0.27246044679463738</v>
      </c>
      <c r="J40" s="16">
        <v>0.28224456258975655</v>
      </c>
      <c r="K40" s="16">
        <v>0.30493827561454678</v>
      </c>
      <c r="L40" s="16">
        <v>0.32</v>
      </c>
      <c r="M40" s="16">
        <v>0.33497007548567637</v>
      </c>
      <c r="N40" s="52">
        <f t="shared" si="6"/>
        <v>15</v>
      </c>
      <c r="O40" s="16">
        <v>0.39449011323931787</v>
      </c>
      <c r="P40" s="16">
        <v>0.40005435521130589</v>
      </c>
      <c r="Q40" s="16">
        <v>0.41</v>
      </c>
      <c r="R40" s="16">
        <v>0.43</v>
      </c>
      <c r="S40" s="16">
        <v>0.45999999999999996</v>
      </c>
      <c r="T40" s="16">
        <v>0.49</v>
      </c>
      <c r="U40" s="52">
        <f t="shared" si="7"/>
        <v>16</v>
      </c>
      <c r="V40" s="52">
        <f t="shared" si="8"/>
        <v>1</v>
      </c>
      <c r="W40" s="56"/>
      <c r="X40" s="14" t="s">
        <v>51</v>
      </c>
      <c r="Y40" s="15">
        <v>127</v>
      </c>
      <c r="Z40" s="16">
        <v>0.41732283464566927</v>
      </c>
      <c r="AA40" s="16">
        <v>0.43307086614173229</v>
      </c>
      <c r="AB40" s="16">
        <v>0.44881889763779526</v>
      </c>
      <c r="AC40" s="16">
        <v>0.47244094488188976</v>
      </c>
      <c r="AD40" s="52">
        <f t="shared" si="12"/>
        <v>15</v>
      </c>
      <c r="AE40" s="16">
        <v>0.50393700787401574</v>
      </c>
      <c r="AF40" s="16">
        <v>0.55905511811023623</v>
      </c>
      <c r="AG40" s="16">
        <v>0.59842519685039375</v>
      </c>
      <c r="AH40" s="16">
        <v>0.72440944881889768</v>
      </c>
      <c r="AI40" s="16">
        <v>0.74</v>
      </c>
      <c r="AJ40" s="16">
        <v>0.76377952755905509</v>
      </c>
      <c r="AK40" s="52">
        <f t="shared" si="13"/>
        <v>33</v>
      </c>
      <c r="AL40" s="16">
        <v>0.77165354330708658</v>
      </c>
      <c r="AM40" s="16">
        <v>0.7708267716535433</v>
      </c>
      <c r="AN40" s="16">
        <v>0.77</v>
      </c>
      <c r="AO40" s="16">
        <f t="shared" si="9"/>
        <v>0.77666666666666673</v>
      </c>
      <c r="AP40" s="16">
        <f t="shared" si="10"/>
        <v>0.78333333333333344</v>
      </c>
      <c r="AQ40" s="16">
        <v>0.79</v>
      </c>
      <c r="AR40" s="52">
        <f t="shared" si="14"/>
        <v>40</v>
      </c>
      <c r="AS40" s="52">
        <f t="shared" si="11"/>
        <v>-7</v>
      </c>
    </row>
    <row r="41" spans="1:45" ht="15.6" x14ac:dyDescent="0.3">
      <c r="A41" s="14" t="s">
        <v>52</v>
      </c>
      <c r="B41" s="15">
        <v>9475</v>
      </c>
      <c r="C41" s="16">
        <v>0.21066705008914138</v>
      </c>
      <c r="D41" s="16">
        <v>0.21604982541707035</v>
      </c>
      <c r="E41" s="16">
        <v>0.22723755453002073</v>
      </c>
      <c r="F41" s="16">
        <v>0.23874191748579049</v>
      </c>
      <c r="G41" s="52">
        <f t="shared" si="5"/>
        <v>8</v>
      </c>
      <c r="H41" s="16">
        <v>0.24349142512808075</v>
      </c>
      <c r="I41" s="16">
        <v>0.25573460038376233</v>
      </c>
      <c r="J41" s="16">
        <v>0.27283282789600727</v>
      </c>
      <c r="K41" s="16">
        <v>0.29541937535045426</v>
      </c>
      <c r="L41" s="16">
        <v>0.33</v>
      </c>
      <c r="M41" s="16">
        <v>0.38</v>
      </c>
      <c r="N41" s="52">
        <f t="shared" si="6"/>
        <v>8</v>
      </c>
      <c r="O41" s="16">
        <v>0.41964538634991289</v>
      </c>
      <c r="P41" s="16">
        <v>0.42258575197889181</v>
      </c>
      <c r="Q41" s="16">
        <v>0.44</v>
      </c>
      <c r="R41" s="16">
        <v>0.46</v>
      </c>
      <c r="S41" s="16">
        <v>0.51500000000000001</v>
      </c>
      <c r="T41" s="16">
        <v>0.56999999999999995</v>
      </c>
      <c r="U41" s="52">
        <f t="shared" si="7"/>
        <v>6</v>
      </c>
      <c r="V41" s="52">
        <f t="shared" si="8"/>
        <v>-2</v>
      </c>
      <c r="W41" s="56"/>
      <c r="X41" s="14" t="s">
        <v>52</v>
      </c>
      <c r="Y41" s="15">
        <v>58</v>
      </c>
      <c r="Z41" s="16">
        <v>0.55172413793103448</v>
      </c>
      <c r="AA41" s="16">
        <v>0.55172413793103448</v>
      </c>
      <c r="AB41" s="16">
        <v>0.55172413793103448</v>
      </c>
      <c r="AC41" s="16">
        <v>0.62068965517241381</v>
      </c>
      <c r="AD41" s="52">
        <f t="shared" si="12"/>
        <v>4</v>
      </c>
      <c r="AE41" s="16">
        <v>0.62068965517241381</v>
      </c>
      <c r="AF41" s="16">
        <v>0.67241379310344829</v>
      </c>
      <c r="AG41" s="16">
        <v>0.74137931034482762</v>
      </c>
      <c r="AH41" s="16">
        <v>0.82758620689655171</v>
      </c>
      <c r="AI41" s="16">
        <v>0.84</v>
      </c>
      <c r="AJ41" s="16">
        <v>0.84482758620689657</v>
      </c>
      <c r="AK41" s="52">
        <f t="shared" si="13"/>
        <v>18</v>
      </c>
      <c r="AL41" s="16">
        <v>0.86206896551724133</v>
      </c>
      <c r="AM41" s="16">
        <v>0.87103448275862072</v>
      </c>
      <c r="AN41" s="16">
        <v>0.88</v>
      </c>
      <c r="AO41" s="16">
        <f t="shared" si="9"/>
        <v>0.88666666666666671</v>
      </c>
      <c r="AP41" s="16">
        <f t="shared" si="10"/>
        <v>0.89333333333333331</v>
      </c>
      <c r="AQ41" s="16">
        <v>0.9</v>
      </c>
      <c r="AR41" s="52">
        <f t="shared" si="14"/>
        <v>20</v>
      </c>
      <c r="AS41" s="52">
        <f t="shared" si="11"/>
        <v>-2</v>
      </c>
    </row>
    <row r="42" spans="1:45" ht="15.6" x14ac:dyDescent="0.3">
      <c r="A42" s="14" t="s">
        <v>53</v>
      </c>
      <c r="B42" s="15">
        <v>34777</v>
      </c>
      <c r="C42" s="16">
        <v>0.1736469840489186</v>
      </c>
      <c r="D42" s="16">
        <v>0.17916780222036957</v>
      </c>
      <c r="E42" s="16">
        <v>0.19271105929721022</v>
      </c>
      <c r="F42" s="16">
        <v>0.21243648255562356</v>
      </c>
      <c r="G42" s="52">
        <f t="shared" si="5"/>
        <v>12</v>
      </c>
      <c r="H42" s="16">
        <v>0.22359313594376404</v>
      </c>
      <c r="I42" s="16">
        <v>0.2401268361968073</v>
      </c>
      <c r="J42" s="16">
        <v>0.25936343701295672</v>
      </c>
      <c r="K42" s="16">
        <v>0.28616240855354164</v>
      </c>
      <c r="L42" s="16">
        <v>0.31</v>
      </c>
      <c r="M42" s="16">
        <v>0.32040873377332341</v>
      </c>
      <c r="N42" s="52">
        <f t="shared" si="6"/>
        <v>19</v>
      </c>
      <c r="O42" s="16">
        <v>0.3809939623527358</v>
      </c>
      <c r="P42" s="16">
        <v>0.38243666791270092</v>
      </c>
      <c r="Q42" s="16">
        <v>0.39</v>
      </c>
      <c r="R42" s="16">
        <v>0.41000000000000003</v>
      </c>
      <c r="S42" s="16">
        <v>0.43000000000000005</v>
      </c>
      <c r="T42" s="16">
        <v>0.45</v>
      </c>
      <c r="U42" s="52">
        <f t="shared" si="7"/>
        <v>22</v>
      </c>
      <c r="V42" s="52">
        <f t="shared" si="8"/>
        <v>3</v>
      </c>
      <c r="W42" s="56"/>
      <c r="X42" s="14" t="s">
        <v>53</v>
      </c>
      <c r="Y42" s="15">
        <v>168</v>
      </c>
      <c r="Z42" s="16">
        <v>0.32738095238095238</v>
      </c>
      <c r="AA42" s="16">
        <v>0.35119047619047616</v>
      </c>
      <c r="AB42" s="16">
        <v>0.36309523809523808</v>
      </c>
      <c r="AC42" s="16">
        <v>0.38690476190476192</v>
      </c>
      <c r="AD42" s="52">
        <f t="shared" si="12"/>
        <v>28</v>
      </c>
      <c r="AE42" s="16">
        <v>0.41666666666666669</v>
      </c>
      <c r="AF42" s="16">
        <v>0.47619047619047616</v>
      </c>
      <c r="AG42" s="16">
        <v>0.61309523809523814</v>
      </c>
      <c r="AH42" s="16">
        <v>0.77976190476190477</v>
      </c>
      <c r="AI42" s="16">
        <v>0.82</v>
      </c>
      <c r="AJ42" s="16">
        <v>0.86309523809523814</v>
      </c>
      <c r="AK42" s="52">
        <f t="shared" si="13"/>
        <v>14</v>
      </c>
      <c r="AL42" s="16">
        <v>0.86309523809523814</v>
      </c>
      <c r="AM42" s="16">
        <v>0.87154761904761902</v>
      </c>
      <c r="AN42" s="16">
        <v>0.88</v>
      </c>
      <c r="AO42" s="16">
        <f t="shared" si="9"/>
        <v>0.88</v>
      </c>
      <c r="AP42" s="16">
        <f t="shared" si="10"/>
        <v>0.88</v>
      </c>
      <c r="AQ42" s="16">
        <v>0.88</v>
      </c>
      <c r="AR42" s="52">
        <f t="shared" si="14"/>
        <v>23</v>
      </c>
      <c r="AS42" s="52">
        <f t="shared" si="11"/>
        <v>-9</v>
      </c>
    </row>
    <row r="43" spans="1:45" ht="15.6" x14ac:dyDescent="0.3">
      <c r="A43" s="14" t="s">
        <v>54</v>
      </c>
      <c r="B43" s="15">
        <v>3027</v>
      </c>
      <c r="C43" s="16">
        <v>0.1423907049832191</v>
      </c>
      <c r="D43" s="16">
        <v>0.14470331504095119</v>
      </c>
      <c r="E43" s="16">
        <v>0.16782941561827214</v>
      </c>
      <c r="F43" s="16">
        <v>0.17278500859912663</v>
      </c>
      <c r="G43" s="52">
        <f t="shared" si="5"/>
        <v>22</v>
      </c>
      <c r="H43" s="16">
        <v>0.18071395736849383</v>
      </c>
      <c r="I43" s="16">
        <v>0.20053632929191179</v>
      </c>
      <c r="J43" s="16">
        <v>0.21309049817674316</v>
      </c>
      <c r="K43" s="16">
        <v>0.22927876858086785</v>
      </c>
      <c r="L43" s="16">
        <v>0.24</v>
      </c>
      <c r="M43" s="16">
        <v>0.26</v>
      </c>
      <c r="N43" s="52">
        <f t="shared" si="6"/>
        <v>35</v>
      </c>
      <c r="O43" s="16">
        <v>0.26595015663919108</v>
      </c>
      <c r="P43" s="16">
        <v>0.27221671622068055</v>
      </c>
      <c r="Q43" s="16">
        <v>0.28000000000000003</v>
      </c>
      <c r="R43" s="16">
        <v>0.30000000000000004</v>
      </c>
      <c r="S43" s="16">
        <v>0.31500000000000006</v>
      </c>
      <c r="T43" s="16">
        <v>0.33</v>
      </c>
      <c r="U43" s="52">
        <f t="shared" si="7"/>
        <v>46</v>
      </c>
      <c r="V43" s="52">
        <f t="shared" si="8"/>
        <v>11</v>
      </c>
      <c r="W43" s="56"/>
      <c r="X43" s="14" t="s">
        <v>54</v>
      </c>
      <c r="Y43" s="15">
        <v>11</v>
      </c>
      <c r="Z43" s="16">
        <v>0.18181818181818182</v>
      </c>
      <c r="AA43" s="16">
        <v>0.18181818181818182</v>
      </c>
      <c r="AB43" s="16">
        <v>0.18181818181818182</v>
      </c>
      <c r="AC43" s="16">
        <v>0.18181818181818182</v>
      </c>
      <c r="AD43" s="52">
        <f t="shared" si="12"/>
        <v>46</v>
      </c>
      <c r="AE43" s="16">
        <v>0.27272727272727271</v>
      </c>
      <c r="AF43" s="16">
        <v>0.27272727272727271</v>
      </c>
      <c r="AG43" s="16">
        <v>0.90909090909090906</v>
      </c>
      <c r="AH43" s="16">
        <v>0.90909090909090906</v>
      </c>
      <c r="AI43" s="16">
        <v>0.91</v>
      </c>
      <c r="AJ43" s="16">
        <v>0.90909090909090906</v>
      </c>
      <c r="AK43" s="52">
        <f t="shared" si="13"/>
        <v>6</v>
      </c>
      <c r="AL43" s="16">
        <v>0.90909090909090906</v>
      </c>
      <c r="AM43" s="16">
        <v>0.90954545454545455</v>
      </c>
      <c r="AN43" s="16">
        <v>0.91</v>
      </c>
      <c r="AO43" s="16">
        <f t="shared" si="9"/>
        <v>0.91</v>
      </c>
      <c r="AP43" s="16">
        <f t="shared" si="10"/>
        <v>0.91</v>
      </c>
      <c r="AQ43" s="16">
        <v>0.91</v>
      </c>
      <c r="AR43" s="52">
        <f t="shared" si="14"/>
        <v>17</v>
      </c>
      <c r="AS43" s="52">
        <f t="shared" si="11"/>
        <v>-11</v>
      </c>
    </row>
    <row r="44" spans="1:45" ht="15.6" x14ac:dyDescent="0.3">
      <c r="A44" s="14" t="s">
        <v>55</v>
      </c>
      <c r="B44" s="15">
        <v>10030</v>
      </c>
      <c r="C44" s="16">
        <v>0.13489375397054232</v>
      </c>
      <c r="D44" s="16">
        <v>0.14426552993006261</v>
      </c>
      <c r="E44" s="16">
        <v>0.14994841535232495</v>
      </c>
      <c r="F44" s="16">
        <v>0.16111478670834914</v>
      </c>
      <c r="G44" s="52">
        <f t="shared" si="5"/>
        <v>27</v>
      </c>
      <c r="H44" s="16">
        <v>0.17008776369086859</v>
      </c>
      <c r="I44" s="16">
        <v>0.17945953965038888</v>
      </c>
      <c r="J44" s="16">
        <v>0.19511239949767281</v>
      </c>
      <c r="K44" s="16">
        <v>0.2167472439999697</v>
      </c>
      <c r="L44" s="16">
        <v>0.24</v>
      </c>
      <c r="M44" s="16">
        <v>0.28693586395212178</v>
      </c>
      <c r="N44" s="52">
        <f t="shared" si="6"/>
        <v>27</v>
      </c>
      <c r="O44" s="16">
        <v>0.34805180717750422</v>
      </c>
      <c r="P44" s="16">
        <v>0.35613160518444664</v>
      </c>
      <c r="Q44" s="16">
        <v>0.36</v>
      </c>
      <c r="R44" s="16">
        <v>0.38</v>
      </c>
      <c r="S44" s="16">
        <v>0.40500000000000003</v>
      </c>
      <c r="T44" s="16">
        <v>0.43</v>
      </c>
      <c r="U44" s="52">
        <f t="shared" si="7"/>
        <v>25</v>
      </c>
      <c r="V44" s="52">
        <f t="shared" si="8"/>
        <v>-2</v>
      </c>
      <c r="W44" s="56"/>
      <c r="X44" s="14" t="s">
        <v>55</v>
      </c>
      <c r="Y44" s="15">
        <v>60</v>
      </c>
      <c r="Z44" s="16">
        <v>0.28333333333333333</v>
      </c>
      <c r="AA44" s="16">
        <v>0.28333333333333333</v>
      </c>
      <c r="AB44" s="16">
        <v>0.31666666666666665</v>
      </c>
      <c r="AC44" s="16">
        <v>0.4</v>
      </c>
      <c r="AD44" s="52">
        <f t="shared" si="12"/>
        <v>25</v>
      </c>
      <c r="AE44" s="16">
        <v>0.46666666666666667</v>
      </c>
      <c r="AF44" s="16">
        <v>0.53333333333333333</v>
      </c>
      <c r="AG44" s="16">
        <v>0.6166666666666667</v>
      </c>
      <c r="AH44" s="16">
        <v>0.78333333333333333</v>
      </c>
      <c r="AI44" s="16">
        <v>0.82</v>
      </c>
      <c r="AJ44" s="16">
        <v>0.83333333333333337</v>
      </c>
      <c r="AK44" s="52">
        <f t="shared" si="13"/>
        <v>20</v>
      </c>
      <c r="AL44" s="16">
        <v>0.83333333333333337</v>
      </c>
      <c r="AM44" s="16">
        <v>0.84166666666666667</v>
      </c>
      <c r="AN44" s="16">
        <v>0.85</v>
      </c>
      <c r="AO44" s="16">
        <f t="shared" si="9"/>
        <v>0.85666666666666669</v>
      </c>
      <c r="AP44" s="16">
        <f t="shared" si="10"/>
        <v>0.86333333333333329</v>
      </c>
      <c r="AQ44" s="16">
        <v>0.87</v>
      </c>
      <c r="AR44" s="52">
        <f t="shared" si="14"/>
        <v>26</v>
      </c>
      <c r="AS44" s="52">
        <f t="shared" si="11"/>
        <v>-6</v>
      </c>
    </row>
    <row r="45" spans="1:45" ht="15.6" x14ac:dyDescent="0.3">
      <c r="A45" s="14" t="s">
        <v>56</v>
      </c>
      <c r="B45" s="15">
        <v>2113</v>
      </c>
      <c r="C45" s="16">
        <v>0.13343668209406065</v>
      </c>
      <c r="D45" s="16">
        <v>0.13343668209406065</v>
      </c>
      <c r="E45" s="16">
        <v>0.13532940098901189</v>
      </c>
      <c r="F45" s="16">
        <v>0.14526617518750576</v>
      </c>
      <c r="G45" s="52">
        <f t="shared" si="5"/>
        <v>34</v>
      </c>
      <c r="H45" s="16">
        <v>0.18454009225774345</v>
      </c>
      <c r="I45" s="16">
        <v>0.21671631347191411</v>
      </c>
      <c r="J45" s="16">
        <v>0.23611668214516407</v>
      </c>
      <c r="K45" s="16">
        <v>0.25267797247598722</v>
      </c>
      <c r="L45" s="16">
        <v>0.26</v>
      </c>
      <c r="M45" s="16">
        <v>0.28722009230884687</v>
      </c>
      <c r="N45" s="52">
        <f t="shared" si="6"/>
        <v>26</v>
      </c>
      <c r="O45" s="16">
        <v>0.41355907854684049</v>
      </c>
      <c r="P45" s="16">
        <v>0.43161381921438713</v>
      </c>
      <c r="Q45" s="16">
        <v>0.45</v>
      </c>
      <c r="R45" s="16">
        <v>0.47000000000000003</v>
      </c>
      <c r="S45" s="16">
        <v>0.51</v>
      </c>
      <c r="T45" s="16">
        <v>0.55000000000000004</v>
      </c>
      <c r="U45" s="52">
        <f t="shared" si="7"/>
        <v>8</v>
      </c>
      <c r="V45" s="52">
        <f t="shared" si="8"/>
        <v>-18</v>
      </c>
      <c r="W45" s="56"/>
      <c r="X45" s="14" t="s">
        <v>56</v>
      </c>
      <c r="Y45" s="15">
        <v>60</v>
      </c>
      <c r="Z45" s="16">
        <v>0.1</v>
      </c>
      <c r="AA45" s="16">
        <v>0.11666666666666667</v>
      </c>
      <c r="AB45" s="16">
        <v>0.11666666666666667</v>
      </c>
      <c r="AC45" s="16">
        <v>0.11666666666666667</v>
      </c>
      <c r="AD45" s="52">
        <f t="shared" si="12"/>
        <v>49</v>
      </c>
      <c r="AE45" s="16">
        <v>0.16666666666666666</v>
      </c>
      <c r="AF45" s="16">
        <v>0.21666666666666667</v>
      </c>
      <c r="AG45" s="16">
        <v>0.28333333333333333</v>
      </c>
      <c r="AH45" s="16">
        <v>0.36666666666666664</v>
      </c>
      <c r="AI45" s="16">
        <v>0.47</v>
      </c>
      <c r="AJ45" s="16">
        <v>0.55000000000000004</v>
      </c>
      <c r="AK45" s="52">
        <f t="shared" si="13"/>
        <v>46</v>
      </c>
      <c r="AL45" s="16">
        <v>0.55000000000000004</v>
      </c>
      <c r="AM45" s="16">
        <v>0.58499999999999996</v>
      </c>
      <c r="AN45" s="16">
        <v>0.62</v>
      </c>
      <c r="AO45" s="16">
        <f t="shared" si="9"/>
        <v>0.63</v>
      </c>
      <c r="AP45" s="16">
        <f t="shared" si="10"/>
        <v>0.64</v>
      </c>
      <c r="AQ45" s="16">
        <v>0.65</v>
      </c>
      <c r="AR45" s="52">
        <f t="shared" si="14"/>
        <v>46</v>
      </c>
      <c r="AS45" s="52">
        <f t="shared" si="11"/>
        <v>0</v>
      </c>
    </row>
    <row r="46" spans="1:45" ht="15.6" x14ac:dyDescent="0.3">
      <c r="A46" s="14" t="s">
        <v>57</v>
      </c>
      <c r="B46" s="15">
        <v>16152</v>
      </c>
      <c r="C46" s="16">
        <v>0.16548880796962895</v>
      </c>
      <c r="D46" s="16">
        <v>0.17143228928840351</v>
      </c>
      <c r="E46" s="16">
        <v>0.18499085604685797</v>
      </c>
      <c r="F46" s="16">
        <v>0.20183071978338585</v>
      </c>
      <c r="G46" s="52">
        <f t="shared" si="5"/>
        <v>17</v>
      </c>
      <c r="H46" s="16">
        <v>0.21062211923407323</v>
      </c>
      <c r="I46" s="16">
        <v>0.23352928681685015</v>
      </c>
      <c r="J46" s="16">
        <v>0.24492095934450137</v>
      </c>
      <c r="K46" s="16">
        <v>0.26919017472949747</v>
      </c>
      <c r="L46" s="16">
        <v>0.3</v>
      </c>
      <c r="M46" s="16">
        <v>0.30119829808164794</v>
      </c>
      <c r="N46" s="52">
        <f t="shared" si="6"/>
        <v>21</v>
      </c>
      <c r="O46" s="16">
        <v>0.35004628517032627</v>
      </c>
      <c r="P46" s="16">
        <v>0.35506438831104509</v>
      </c>
      <c r="Q46" s="16">
        <v>0.36</v>
      </c>
      <c r="R46" s="16">
        <v>0.38</v>
      </c>
      <c r="S46" s="16">
        <v>0.4</v>
      </c>
      <c r="T46" s="16">
        <v>0.42</v>
      </c>
      <c r="U46" s="52">
        <f t="shared" si="7"/>
        <v>29</v>
      </c>
      <c r="V46" s="52">
        <f t="shared" si="8"/>
        <v>8</v>
      </c>
      <c r="W46" s="56"/>
      <c r="X46" s="14" t="s">
        <v>57</v>
      </c>
      <c r="Y46" s="15">
        <v>120</v>
      </c>
      <c r="Z46" s="16">
        <v>0.33333333333333331</v>
      </c>
      <c r="AA46" s="16">
        <v>0.35</v>
      </c>
      <c r="AB46" s="16">
        <v>0.38333333333333336</v>
      </c>
      <c r="AC46" s="16">
        <v>0.4</v>
      </c>
      <c r="AD46" s="52">
        <f t="shared" si="12"/>
        <v>25</v>
      </c>
      <c r="AE46" s="16">
        <v>0.43333333333333335</v>
      </c>
      <c r="AF46" s="16">
        <v>0.52500000000000002</v>
      </c>
      <c r="AG46" s="16">
        <v>0.68333333333333335</v>
      </c>
      <c r="AH46" s="16">
        <v>0.70833333333333337</v>
      </c>
      <c r="AI46" s="16">
        <v>0.72</v>
      </c>
      <c r="AJ46" s="16">
        <v>0.73</v>
      </c>
      <c r="AK46" s="52">
        <f t="shared" si="13"/>
        <v>37</v>
      </c>
      <c r="AL46" s="16">
        <v>0.7416666666666667</v>
      </c>
      <c r="AM46" s="16">
        <v>0.78083333333333327</v>
      </c>
      <c r="AN46" s="16">
        <v>0.82</v>
      </c>
      <c r="AO46" s="16">
        <f t="shared" si="9"/>
        <v>0.82333333333333325</v>
      </c>
      <c r="AP46" s="16">
        <f t="shared" si="10"/>
        <v>0.82666666666666666</v>
      </c>
      <c r="AQ46" s="16">
        <v>0.83</v>
      </c>
      <c r="AR46" s="52">
        <f t="shared" si="14"/>
        <v>34</v>
      </c>
      <c r="AS46" s="52">
        <f t="shared" si="11"/>
        <v>3</v>
      </c>
    </row>
    <row r="47" spans="1:45" ht="15.6" x14ac:dyDescent="0.3">
      <c r="A47" s="14" t="s">
        <v>58</v>
      </c>
      <c r="B47" s="15">
        <v>47688</v>
      </c>
      <c r="C47" s="16">
        <v>0.13330532600386805</v>
      </c>
      <c r="D47" s="16">
        <v>0.14116901913764979</v>
      </c>
      <c r="E47" s="16">
        <v>0.1524088578568685</v>
      </c>
      <c r="F47" s="16">
        <v>0.16580859095683259</v>
      </c>
      <c r="G47" s="52">
        <f t="shared" si="5"/>
        <v>25</v>
      </c>
      <c r="H47" s="16">
        <v>0.17658709301220277</v>
      </c>
      <c r="I47" s="16">
        <v>0.19229350943140949</v>
      </c>
      <c r="J47" s="16">
        <v>0.21060018704685338</v>
      </c>
      <c r="K47" s="16">
        <v>0.23519781916932267</v>
      </c>
      <c r="L47" s="16">
        <v>0.25</v>
      </c>
      <c r="M47" s="16">
        <v>0.27176923470349695</v>
      </c>
      <c r="N47" s="52">
        <f t="shared" si="6"/>
        <v>32</v>
      </c>
      <c r="O47" s="16">
        <v>0.32142583561228405</v>
      </c>
      <c r="P47" s="16">
        <v>0.32387602751216238</v>
      </c>
      <c r="Q47" s="16">
        <v>0.33</v>
      </c>
      <c r="R47" s="16">
        <v>0.35000000000000003</v>
      </c>
      <c r="S47" s="16">
        <v>0.37</v>
      </c>
      <c r="T47" s="16">
        <v>0.39</v>
      </c>
      <c r="U47" s="52">
        <f t="shared" si="7"/>
        <v>36</v>
      </c>
      <c r="V47" s="52">
        <f t="shared" si="8"/>
        <v>4</v>
      </c>
      <c r="W47" s="56"/>
      <c r="X47" s="14" t="s">
        <v>58</v>
      </c>
      <c r="Y47" s="15">
        <v>415</v>
      </c>
      <c r="Z47" s="16">
        <v>0.29879518072289157</v>
      </c>
      <c r="AA47" s="16">
        <v>0.31566265060240961</v>
      </c>
      <c r="AB47" s="16">
        <v>0.3180722891566265</v>
      </c>
      <c r="AC47" s="16">
        <v>0.33734939759036142</v>
      </c>
      <c r="AD47" s="52">
        <f t="shared" si="12"/>
        <v>34</v>
      </c>
      <c r="AE47" s="16">
        <v>0.38554216867469882</v>
      </c>
      <c r="AF47" s="16">
        <v>0.4795180722891566</v>
      </c>
      <c r="AG47" s="16">
        <v>0.6</v>
      </c>
      <c r="AH47" s="16">
        <v>0.72289156626506024</v>
      </c>
      <c r="AI47" s="16">
        <v>0.73</v>
      </c>
      <c r="AJ47" s="16">
        <v>0.73493975903614461</v>
      </c>
      <c r="AK47" s="52">
        <f t="shared" si="13"/>
        <v>35</v>
      </c>
      <c r="AL47" s="16">
        <v>0.73975903614457827</v>
      </c>
      <c r="AM47" s="16">
        <v>0.75987951807228915</v>
      </c>
      <c r="AN47" s="16">
        <v>0.78</v>
      </c>
      <c r="AO47" s="16">
        <f t="shared" si="9"/>
        <v>0.79</v>
      </c>
      <c r="AP47" s="16">
        <f t="shared" si="10"/>
        <v>0.8</v>
      </c>
      <c r="AQ47" s="16">
        <v>0.81</v>
      </c>
      <c r="AR47" s="52">
        <f t="shared" si="14"/>
        <v>37</v>
      </c>
      <c r="AS47" s="52">
        <f t="shared" si="11"/>
        <v>-2</v>
      </c>
    </row>
    <row r="48" spans="1:45" ht="15.6" x14ac:dyDescent="0.3">
      <c r="A48" s="14" t="s">
        <v>59</v>
      </c>
      <c r="B48" s="15">
        <v>6265</v>
      </c>
      <c r="C48" s="16">
        <v>8.5395051875498798E-2</v>
      </c>
      <c r="D48" s="16">
        <v>8.7310454908220272E-2</v>
      </c>
      <c r="E48" s="16">
        <v>9.1300877893056659E-2</v>
      </c>
      <c r="F48" s="16">
        <v>9.5929768555466879E-2</v>
      </c>
      <c r="G48" s="52">
        <f t="shared" si="5"/>
        <v>48</v>
      </c>
      <c r="H48" s="16">
        <v>9.9600957701516363E-2</v>
      </c>
      <c r="I48" s="16">
        <v>0.10247406225059856</v>
      </c>
      <c r="J48" s="16">
        <v>0.11045490822027135</v>
      </c>
      <c r="K48" s="16">
        <v>0.13535514764565043</v>
      </c>
      <c r="L48" s="16">
        <v>0.21</v>
      </c>
      <c r="M48" s="16">
        <v>0.22138866719872308</v>
      </c>
      <c r="N48" s="52">
        <f t="shared" si="6"/>
        <v>43</v>
      </c>
      <c r="O48" s="16">
        <v>0.2940143655227454</v>
      </c>
      <c r="P48" s="16">
        <v>0.29640861931364726</v>
      </c>
      <c r="Q48" s="16">
        <v>0.31</v>
      </c>
      <c r="R48" s="16">
        <v>0.33</v>
      </c>
      <c r="S48" s="16">
        <v>0.35</v>
      </c>
      <c r="T48" s="16">
        <v>0.37</v>
      </c>
      <c r="U48" s="52">
        <f t="shared" si="7"/>
        <v>41</v>
      </c>
      <c r="V48" s="52">
        <f t="shared" si="8"/>
        <v>-2</v>
      </c>
      <c r="W48" s="56"/>
      <c r="X48" s="14" t="s">
        <v>59</v>
      </c>
      <c r="Y48" s="15">
        <v>43</v>
      </c>
      <c r="Z48" s="16">
        <v>0.11627906976744186</v>
      </c>
      <c r="AA48" s="16">
        <v>0.11627906976744186</v>
      </c>
      <c r="AB48" s="16">
        <v>0.11627906976744186</v>
      </c>
      <c r="AC48" s="16">
        <v>0.13953488372093023</v>
      </c>
      <c r="AD48" s="52">
        <f t="shared" si="12"/>
        <v>48</v>
      </c>
      <c r="AE48" s="16">
        <v>0.16279069767441862</v>
      </c>
      <c r="AF48" s="16">
        <v>0.23255813953488372</v>
      </c>
      <c r="AG48" s="16">
        <v>0.37209302325581395</v>
      </c>
      <c r="AH48" s="16">
        <v>0.37209302325581395</v>
      </c>
      <c r="AI48" s="16">
        <v>0.42</v>
      </c>
      <c r="AJ48" s="16">
        <v>0.41860465116279072</v>
      </c>
      <c r="AK48" s="52">
        <f t="shared" si="13"/>
        <v>49</v>
      </c>
      <c r="AL48" s="16">
        <v>0.41860465116279072</v>
      </c>
      <c r="AM48" s="16">
        <v>0.42930232558139536</v>
      </c>
      <c r="AN48" s="16">
        <v>0.44</v>
      </c>
      <c r="AO48" s="16">
        <f t="shared" si="9"/>
        <v>0.44</v>
      </c>
      <c r="AP48" s="16">
        <f t="shared" si="10"/>
        <v>0.44</v>
      </c>
      <c r="AQ48" s="16">
        <v>0.44</v>
      </c>
      <c r="AR48" s="52">
        <f t="shared" si="14"/>
        <v>50</v>
      </c>
      <c r="AS48" s="52">
        <f t="shared" si="11"/>
        <v>-1</v>
      </c>
    </row>
    <row r="49" spans="1:45" ht="15.6" x14ac:dyDescent="0.3">
      <c r="A49" s="14" t="s">
        <v>60</v>
      </c>
      <c r="B49" s="15">
        <v>1884</v>
      </c>
      <c r="C49" s="16">
        <v>0.13479398358198666</v>
      </c>
      <c r="D49" s="16">
        <v>0.14222357322823789</v>
      </c>
      <c r="E49" s="16">
        <v>0.15177590277341807</v>
      </c>
      <c r="F49" s="16">
        <v>0.16079754734386598</v>
      </c>
      <c r="G49" s="52">
        <f t="shared" si="5"/>
        <v>28</v>
      </c>
      <c r="H49" s="16">
        <v>0.16238960226806268</v>
      </c>
      <c r="I49" s="16">
        <v>0.17194193181324283</v>
      </c>
      <c r="J49" s="16">
        <v>0.19794549557512214</v>
      </c>
      <c r="K49" s="16">
        <v>0.2244797443117337</v>
      </c>
      <c r="L49" s="16">
        <v>0.28999999999999998</v>
      </c>
      <c r="M49" s="16">
        <v>0.37466359216095507</v>
      </c>
      <c r="N49" s="52">
        <f t="shared" si="6"/>
        <v>10</v>
      </c>
      <c r="O49" s="16">
        <v>0.40491263572069225</v>
      </c>
      <c r="P49" s="16">
        <v>0.42728237791932061</v>
      </c>
      <c r="Q49" s="16">
        <v>0.43</v>
      </c>
      <c r="R49" s="16">
        <v>0.45</v>
      </c>
      <c r="S49" s="16">
        <v>0.47499999999999998</v>
      </c>
      <c r="T49" s="16">
        <v>0.5</v>
      </c>
      <c r="U49" s="52">
        <f t="shared" si="7"/>
        <v>13</v>
      </c>
      <c r="V49" s="52">
        <f t="shared" si="8"/>
        <v>3</v>
      </c>
      <c r="W49" s="56"/>
      <c r="X49" s="14" t="s">
        <v>60</v>
      </c>
      <c r="Y49" s="15">
        <v>14</v>
      </c>
      <c r="Z49" s="16">
        <v>0.42857142857142855</v>
      </c>
      <c r="AA49" s="16">
        <v>0.5</v>
      </c>
      <c r="AB49" s="16">
        <v>0.6428571428571429</v>
      </c>
      <c r="AC49" s="16">
        <v>0.6428571428571429</v>
      </c>
      <c r="AD49" s="52">
        <f t="shared" si="12"/>
        <v>3</v>
      </c>
      <c r="AE49" s="16">
        <v>0.6428571428571429</v>
      </c>
      <c r="AF49" s="16">
        <v>0.6428571428571429</v>
      </c>
      <c r="AG49" s="16">
        <v>0.6428571428571429</v>
      </c>
      <c r="AH49" s="16">
        <v>0.6428571428571429</v>
      </c>
      <c r="AI49" s="16">
        <v>0.71</v>
      </c>
      <c r="AJ49" s="16">
        <v>0.7142857142857143</v>
      </c>
      <c r="AK49" s="52">
        <f t="shared" si="13"/>
        <v>38</v>
      </c>
      <c r="AL49" s="16">
        <v>0.7857142857142857</v>
      </c>
      <c r="AM49" s="16">
        <v>0.82285714285714284</v>
      </c>
      <c r="AN49" s="16">
        <v>0.86</v>
      </c>
      <c r="AO49" s="16">
        <f t="shared" si="9"/>
        <v>0.90666666666666662</v>
      </c>
      <c r="AP49" s="16">
        <f t="shared" si="10"/>
        <v>0.95333333333333337</v>
      </c>
      <c r="AQ49" s="16">
        <v>1</v>
      </c>
      <c r="AR49" s="52">
        <f t="shared" si="14"/>
        <v>1</v>
      </c>
      <c r="AS49" s="52">
        <f t="shared" si="11"/>
        <v>37</v>
      </c>
    </row>
    <row r="50" spans="1:45" ht="15.6" x14ac:dyDescent="0.3">
      <c r="A50" s="14" t="s">
        <v>61</v>
      </c>
      <c r="B50" s="15">
        <v>17659</v>
      </c>
      <c r="C50" s="16">
        <v>0.10985864889706418</v>
      </c>
      <c r="D50" s="16">
        <v>0.11512506866377911</v>
      </c>
      <c r="E50" s="16">
        <v>0.1261675617230201</v>
      </c>
      <c r="F50" s="16">
        <v>0.14394880695687481</v>
      </c>
      <c r="G50" s="52">
        <f t="shared" si="5"/>
        <v>37</v>
      </c>
      <c r="H50" s="16">
        <v>0.16020109161329615</v>
      </c>
      <c r="I50" s="16">
        <v>0.18149328335829418</v>
      </c>
      <c r="J50" s="16">
        <v>0.20346501313770701</v>
      </c>
      <c r="K50" s="16">
        <v>0.23189235424406074</v>
      </c>
      <c r="L50" s="16">
        <v>0.27</v>
      </c>
      <c r="M50" s="16">
        <v>0.29021936886466698</v>
      </c>
      <c r="N50" s="52">
        <f t="shared" si="6"/>
        <v>25</v>
      </c>
      <c r="O50" s="16">
        <v>0.36377936109007231</v>
      </c>
      <c r="P50" s="16">
        <v>0.36632878418936521</v>
      </c>
      <c r="Q50" s="16">
        <v>0.38</v>
      </c>
      <c r="R50" s="16">
        <v>0.4</v>
      </c>
      <c r="S50" s="16">
        <v>0.41500000000000004</v>
      </c>
      <c r="T50" s="16">
        <v>0.43</v>
      </c>
      <c r="U50" s="52">
        <f t="shared" si="7"/>
        <v>25</v>
      </c>
      <c r="V50" s="52">
        <f t="shared" si="8"/>
        <v>0</v>
      </c>
      <c r="W50" s="56"/>
      <c r="X50" s="14" t="s">
        <v>61</v>
      </c>
      <c r="Y50" s="15">
        <v>89</v>
      </c>
      <c r="Z50" s="16">
        <v>0.23595505617977527</v>
      </c>
      <c r="AA50" s="16">
        <v>0.23595505617977527</v>
      </c>
      <c r="AB50" s="16">
        <v>0.2808988764044944</v>
      </c>
      <c r="AC50" s="16">
        <v>0.34831460674157305</v>
      </c>
      <c r="AD50" s="52">
        <f t="shared" si="12"/>
        <v>33</v>
      </c>
      <c r="AE50" s="16">
        <v>0.3707865168539326</v>
      </c>
      <c r="AF50" s="16">
        <v>0.38202247191011235</v>
      </c>
      <c r="AG50" s="16">
        <v>0.6741573033707865</v>
      </c>
      <c r="AH50" s="16">
        <v>0.6966292134831461</v>
      </c>
      <c r="AI50" s="16">
        <v>0.72</v>
      </c>
      <c r="AJ50" s="16">
        <v>0.7640449438202247</v>
      </c>
      <c r="AK50" s="52">
        <f t="shared" si="13"/>
        <v>32</v>
      </c>
      <c r="AL50" s="16">
        <v>0.7752808988764045</v>
      </c>
      <c r="AM50" s="16">
        <v>0.79264044943820222</v>
      </c>
      <c r="AN50" s="16">
        <v>0.81</v>
      </c>
      <c r="AO50" s="16">
        <f t="shared" si="9"/>
        <v>0.82000000000000006</v>
      </c>
      <c r="AP50" s="16">
        <f t="shared" si="10"/>
        <v>0.83000000000000007</v>
      </c>
      <c r="AQ50" s="16">
        <v>0.84</v>
      </c>
      <c r="AR50" s="52">
        <f t="shared" si="14"/>
        <v>32</v>
      </c>
      <c r="AS50" s="52">
        <f t="shared" si="11"/>
        <v>0</v>
      </c>
    </row>
    <row r="51" spans="1:45" ht="15.6" x14ac:dyDescent="0.3">
      <c r="A51" s="14" t="s">
        <v>62</v>
      </c>
      <c r="B51" s="15">
        <v>16739</v>
      </c>
      <c r="C51" s="16">
        <v>0.17724653123251446</v>
      </c>
      <c r="D51" s="16">
        <v>0.19116579034177497</v>
      </c>
      <c r="E51" s="16">
        <v>0.20245651983383606</v>
      </c>
      <c r="F51" s="16">
        <v>0.20896810456735276</v>
      </c>
      <c r="G51" s="52">
        <f t="shared" si="5"/>
        <v>14</v>
      </c>
      <c r="H51" s="16">
        <v>0.22031857336889565</v>
      </c>
      <c r="I51" s="16">
        <v>0.2540115439166335</v>
      </c>
      <c r="J51" s="16">
        <v>0.27014115747672074</v>
      </c>
      <c r="K51" s="16">
        <v>0.30956910173471186</v>
      </c>
      <c r="L51" s="16">
        <v>0.33</v>
      </c>
      <c r="M51" s="16">
        <v>0.37</v>
      </c>
      <c r="N51" s="52">
        <f t="shared" si="6"/>
        <v>11</v>
      </c>
      <c r="O51" s="16">
        <v>0.40580912930989915</v>
      </c>
      <c r="P51" s="16">
        <v>0.41155385626381502</v>
      </c>
      <c r="Q51" s="16">
        <v>0.43</v>
      </c>
      <c r="R51" s="16">
        <v>0.45</v>
      </c>
      <c r="S51" s="16">
        <v>0.495</v>
      </c>
      <c r="T51" s="16">
        <v>0.54</v>
      </c>
      <c r="U51" s="52">
        <f t="shared" si="7"/>
        <v>9</v>
      </c>
      <c r="V51" s="52">
        <f t="shared" si="8"/>
        <v>-2</v>
      </c>
      <c r="W51" s="56"/>
      <c r="X51" s="14" t="s">
        <v>62</v>
      </c>
      <c r="Y51" s="15">
        <v>87</v>
      </c>
      <c r="Z51" s="16">
        <v>0.44827586206896552</v>
      </c>
      <c r="AA51" s="16">
        <v>0.44827586206896552</v>
      </c>
      <c r="AB51" s="16">
        <v>0.44827586206896552</v>
      </c>
      <c r="AC51" s="16">
        <v>0.45977011494252873</v>
      </c>
      <c r="AD51" s="52">
        <f t="shared" si="12"/>
        <v>17</v>
      </c>
      <c r="AE51" s="16">
        <v>0.4942528735632184</v>
      </c>
      <c r="AF51" s="16">
        <v>0.55172413793103448</v>
      </c>
      <c r="AG51" s="16">
        <v>0.85057471264367812</v>
      </c>
      <c r="AH51" s="16">
        <v>0.90804597701149425</v>
      </c>
      <c r="AI51" s="16">
        <v>0.92</v>
      </c>
      <c r="AJ51" s="16">
        <v>0.92</v>
      </c>
      <c r="AK51" s="52">
        <f t="shared" si="13"/>
        <v>5</v>
      </c>
      <c r="AL51" s="16">
        <v>0.91954022988505746</v>
      </c>
      <c r="AM51" s="16">
        <v>0.94477011494252872</v>
      </c>
      <c r="AN51" s="16">
        <v>0.97</v>
      </c>
      <c r="AO51" s="16">
        <f t="shared" si="9"/>
        <v>0.97</v>
      </c>
      <c r="AP51" s="16">
        <f t="shared" si="10"/>
        <v>0.97</v>
      </c>
      <c r="AQ51" s="16">
        <v>0.97</v>
      </c>
      <c r="AR51" s="52">
        <f t="shared" si="14"/>
        <v>4</v>
      </c>
      <c r="AS51" s="52">
        <f t="shared" si="11"/>
        <v>1</v>
      </c>
    </row>
    <row r="52" spans="1:45" ht="15.6" x14ac:dyDescent="0.3">
      <c r="A52" s="14" t="s">
        <v>63</v>
      </c>
      <c r="B52" s="15">
        <v>4621</v>
      </c>
      <c r="C52" s="16">
        <v>0.17375982549060537</v>
      </c>
      <c r="D52" s="16">
        <v>0.18176619353936302</v>
      </c>
      <c r="E52" s="16">
        <v>0.19150366819325745</v>
      </c>
      <c r="F52" s="16">
        <v>0.20210669614972029</v>
      </c>
      <c r="G52" s="52">
        <f t="shared" si="5"/>
        <v>16</v>
      </c>
      <c r="H52" s="16">
        <v>0.21768665559595141</v>
      </c>
      <c r="I52" s="16">
        <v>0.22807329522677217</v>
      </c>
      <c r="J52" s="16">
        <v>0.23889271150887711</v>
      </c>
      <c r="K52" s="16">
        <v>0.26118070905001328</v>
      </c>
      <c r="L52" s="16">
        <v>0.28000000000000003</v>
      </c>
      <c r="M52" s="16">
        <v>0.29407173454761232</v>
      </c>
      <c r="N52" s="52">
        <f t="shared" si="6"/>
        <v>23</v>
      </c>
      <c r="O52" s="16">
        <v>0.34319188446836874</v>
      </c>
      <c r="P52" s="16">
        <v>0.35252109932914955</v>
      </c>
      <c r="Q52" s="16">
        <v>0.36</v>
      </c>
      <c r="R52" s="16">
        <v>0.38</v>
      </c>
      <c r="S52" s="16">
        <v>0.40500000000000003</v>
      </c>
      <c r="T52" s="16">
        <v>0.43</v>
      </c>
      <c r="U52" s="52">
        <f t="shared" si="7"/>
        <v>25</v>
      </c>
      <c r="V52" s="52">
        <f t="shared" si="8"/>
        <v>2</v>
      </c>
      <c r="W52" s="56"/>
      <c r="X52" s="14" t="s">
        <v>63</v>
      </c>
      <c r="Y52" s="15">
        <v>51</v>
      </c>
      <c r="Z52" s="16">
        <v>0.45098039215686275</v>
      </c>
      <c r="AA52" s="16">
        <v>0.49019607843137253</v>
      </c>
      <c r="AB52" s="16">
        <v>0.50980392156862742</v>
      </c>
      <c r="AC52" s="16">
        <v>0.56862745098039214</v>
      </c>
      <c r="AD52" s="52">
        <f t="shared" si="12"/>
        <v>5</v>
      </c>
      <c r="AE52" s="16">
        <v>0.60784313725490191</v>
      </c>
      <c r="AF52" s="16">
        <v>0.60784313725490191</v>
      </c>
      <c r="AG52" s="16">
        <v>0.68627450980392157</v>
      </c>
      <c r="AH52" s="16">
        <v>0.74509803921568629</v>
      </c>
      <c r="AI52" s="16">
        <v>0.75</v>
      </c>
      <c r="AJ52" s="16">
        <v>0.76470588235294112</v>
      </c>
      <c r="AK52" s="52">
        <f t="shared" si="13"/>
        <v>31</v>
      </c>
      <c r="AL52" s="16">
        <v>0.78431372549019607</v>
      </c>
      <c r="AM52" s="16">
        <v>0.79215686274509811</v>
      </c>
      <c r="AN52" s="16">
        <v>0.8</v>
      </c>
      <c r="AO52" s="16">
        <f t="shared" si="9"/>
        <v>0.82000000000000006</v>
      </c>
      <c r="AP52" s="16">
        <f t="shared" si="10"/>
        <v>0.84000000000000008</v>
      </c>
      <c r="AQ52" s="16">
        <v>0.86</v>
      </c>
      <c r="AR52" s="52">
        <f t="shared" si="14"/>
        <v>28</v>
      </c>
      <c r="AS52" s="52">
        <f t="shared" si="11"/>
        <v>3</v>
      </c>
    </row>
    <row r="53" spans="1:45" ht="15.6" x14ac:dyDescent="0.3">
      <c r="A53" s="14" t="s">
        <v>64</v>
      </c>
      <c r="B53" s="15">
        <v>14130</v>
      </c>
      <c r="C53" s="16">
        <v>0.19299067083663338</v>
      </c>
      <c r="D53" s="16">
        <v>0.2074985870528086</v>
      </c>
      <c r="E53" s="16">
        <v>0.25165926860838589</v>
      </c>
      <c r="F53" s="16">
        <v>0.27876430231958155</v>
      </c>
      <c r="G53" s="52">
        <f t="shared" si="5"/>
        <v>5</v>
      </c>
      <c r="H53" s="16">
        <v>0.29468762499587142</v>
      </c>
      <c r="I53" s="16">
        <v>0.31358330123840206</v>
      </c>
      <c r="J53" s="16">
        <v>0.33354053232601871</v>
      </c>
      <c r="K53" s="16">
        <v>0.35739013117895069</v>
      </c>
      <c r="L53" s="16">
        <v>0.38</v>
      </c>
      <c r="M53" s="16">
        <v>0.38385823198309477</v>
      </c>
      <c r="N53" s="52">
        <f t="shared" si="6"/>
        <v>7</v>
      </c>
      <c r="O53" s="16">
        <v>0.49624150491619845</v>
      </c>
      <c r="P53" s="16">
        <v>0.49879688605803257</v>
      </c>
      <c r="Q53" s="16">
        <v>0.51</v>
      </c>
      <c r="R53" s="16">
        <v>0.53</v>
      </c>
      <c r="S53" s="16">
        <v>0.58000000000000007</v>
      </c>
      <c r="T53" s="16">
        <v>0.63</v>
      </c>
      <c r="U53" s="52">
        <f t="shared" si="7"/>
        <v>3</v>
      </c>
      <c r="V53" s="52">
        <f t="shared" si="8"/>
        <v>-4</v>
      </c>
      <c r="W53" s="56"/>
      <c r="X53" s="14" t="s">
        <v>64</v>
      </c>
      <c r="Y53" s="15">
        <v>124</v>
      </c>
      <c r="Z53" s="16">
        <v>0.39516129032258063</v>
      </c>
      <c r="AA53" s="16">
        <v>0.41935483870967744</v>
      </c>
      <c r="AB53" s="16">
        <v>0.46774193548387094</v>
      </c>
      <c r="AC53" s="16">
        <v>0.47580645161290325</v>
      </c>
      <c r="AD53" s="52">
        <f t="shared" si="12"/>
        <v>14</v>
      </c>
      <c r="AE53" s="16">
        <v>0.52419354838709675</v>
      </c>
      <c r="AF53" s="16">
        <v>0.66935483870967738</v>
      </c>
      <c r="AG53" s="16">
        <v>0.83870967741935487</v>
      </c>
      <c r="AH53" s="16">
        <v>0.91129032258064513</v>
      </c>
      <c r="AI53" s="16">
        <v>0.93</v>
      </c>
      <c r="AJ53" s="16">
        <v>0.92741935483870963</v>
      </c>
      <c r="AK53" s="52">
        <f t="shared" si="13"/>
        <v>4</v>
      </c>
      <c r="AL53" s="16">
        <v>0.92741935483870963</v>
      </c>
      <c r="AM53" s="16">
        <v>0.93870967741935485</v>
      </c>
      <c r="AN53" s="16">
        <v>0.95</v>
      </c>
      <c r="AO53" s="16">
        <f t="shared" si="9"/>
        <v>0.95333333333333325</v>
      </c>
      <c r="AP53" s="16">
        <f t="shared" si="10"/>
        <v>0.95666666666666655</v>
      </c>
      <c r="AQ53" s="16">
        <v>0.96</v>
      </c>
      <c r="AR53" s="52">
        <f t="shared" si="14"/>
        <v>6</v>
      </c>
      <c r="AS53" s="52">
        <f t="shared" si="11"/>
        <v>-2</v>
      </c>
    </row>
    <row r="54" spans="1:45" ht="15.6" x14ac:dyDescent="0.3">
      <c r="A54" s="17" t="s">
        <v>65</v>
      </c>
      <c r="B54" s="18">
        <v>1263</v>
      </c>
      <c r="C54" s="19">
        <v>6.5714815278425362E-2</v>
      </c>
      <c r="D54" s="19">
        <v>6.6506560040816023E-2</v>
      </c>
      <c r="E54" s="19">
        <v>6.809004956559736E-2</v>
      </c>
      <c r="F54" s="19">
        <v>7.6799241951894692E-2</v>
      </c>
      <c r="G54" s="52">
        <f t="shared" si="5"/>
        <v>50</v>
      </c>
      <c r="H54" s="19">
        <v>8.7091923862973361E-2</v>
      </c>
      <c r="I54" s="19">
        <v>0.10213507434839604</v>
      </c>
      <c r="J54" s="19">
        <v>0.10688554292274004</v>
      </c>
      <c r="K54" s="19">
        <v>0.11796996959620937</v>
      </c>
      <c r="L54" s="19">
        <v>0.14000000000000001</v>
      </c>
      <c r="M54" s="19">
        <v>0.15993244200291473</v>
      </c>
      <c r="N54" s="52">
        <f t="shared" si="6"/>
        <v>51</v>
      </c>
      <c r="O54" s="19">
        <v>0.18526827439941607</v>
      </c>
      <c r="P54" s="19">
        <v>0.18527315914489312</v>
      </c>
      <c r="Q54" s="19">
        <v>0.2</v>
      </c>
      <c r="R54" s="19">
        <v>0.22</v>
      </c>
      <c r="S54" s="19">
        <v>0.245</v>
      </c>
      <c r="T54" s="19">
        <v>0.27</v>
      </c>
      <c r="U54" s="52">
        <f t="shared" si="7"/>
        <v>50</v>
      </c>
      <c r="V54" s="52">
        <f t="shared" si="8"/>
        <v>-1</v>
      </c>
      <c r="W54" s="56"/>
      <c r="X54" s="17" t="s">
        <v>65</v>
      </c>
      <c r="Y54" s="18">
        <v>27</v>
      </c>
      <c r="Z54" s="19">
        <v>0.37037037037037035</v>
      </c>
      <c r="AA54" s="19">
        <v>0.37037037037037035</v>
      </c>
      <c r="AB54" s="19">
        <v>0.37037037037037035</v>
      </c>
      <c r="AC54" s="19">
        <v>0.48148148148148145</v>
      </c>
      <c r="AD54" s="52">
        <f t="shared" si="12"/>
        <v>12</v>
      </c>
      <c r="AE54" s="19">
        <v>0.55555555555555558</v>
      </c>
      <c r="AF54" s="19">
        <v>0.55555555555555558</v>
      </c>
      <c r="AG54" s="19">
        <v>0.55555555555555558</v>
      </c>
      <c r="AH54" s="19">
        <v>0.62962962962962965</v>
      </c>
      <c r="AI54" s="19">
        <v>0.63</v>
      </c>
      <c r="AJ54" s="19">
        <v>0.66666666666666663</v>
      </c>
      <c r="AK54" s="52">
        <f t="shared" si="13"/>
        <v>41</v>
      </c>
      <c r="AL54" s="19">
        <v>0.66666666666666663</v>
      </c>
      <c r="AM54" s="19">
        <v>0.68333333333333335</v>
      </c>
      <c r="AN54" s="19">
        <v>0.7</v>
      </c>
      <c r="AO54" s="19">
        <f t="shared" si="9"/>
        <v>0.73666666666666669</v>
      </c>
      <c r="AP54" s="19">
        <f t="shared" si="10"/>
        <v>0.77333333333333343</v>
      </c>
      <c r="AQ54" s="19">
        <v>0.81</v>
      </c>
      <c r="AR54" s="52">
        <f t="shared" si="14"/>
        <v>37</v>
      </c>
      <c r="AS54" s="52">
        <f t="shared" si="11"/>
        <v>4</v>
      </c>
    </row>
    <row r="55" spans="1:45" x14ac:dyDescent="0.3">
      <c r="A55" s="20" t="s">
        <v>68</v>
      </c>
      <c r="W55" s="56"/>
    </row>
    <row r="56" spans="1:45" ht="59.4" customHeight="1" x14ac:dyDescent="0.3">
      <c r="A56" s="78" t="s">
        <v>69</v>
      </c>
      <c r="B56" s="78"/>
      <c r="C56" s="78"/>
      <c r="D56" s="78"/>
      <c r="E56" s="78"/>
      <c r="F56" s="78"/>
      <c r="G56" s="78"/>
      <c r="H56" s="78"/>
      <c r="I56" s="78"/>
      <c r="J56" s="78"/>
      <c r="K56" s="78"/>
      <c r="L56" s="78"/>
      <c r="M56" s="78"/>
      <c r="N56" s="78"/>
      <c r="O56" s="78"/>
      <c r="P56" s="78"/>
      <c r="Q56" s="78"/>
      <c r="R56" s="78"/>
      <c r="S56" s="78"/>
      <c r="T56" s="78"/>
      <c r="W56" s="56"/>
    </row>
    <row r="57" spans="1:45" ht="48" customHeight="1" x14ac:dyDescent="0.3">
      <c r="A57" s="78" t="s">
        <v>70</v>
      </c>
      <c r="B57" s="78"/>
      <c r="C57" s="78"/>
      <c r="D57" s="78"/>
      <c r="E57" s="78"/>
      <c r="F57" s="78"/>
      <c r="G57" s="78"/>
      <c r="H57" s="78"/>
      <c r="I57" s="78"/>
      <c r="J57" s="78"/>
      <c r="K57" s="78"/>
      <c r="L57" s="78"/>
      <c r="M57" s="78"/>
      <c r="N57" s="78"/>
      <c r="O57" s="78"/>
      <c r="P57" s="78"/>
      <c r="Q57" s="78"/>
      <c r="R57" s="78"/>
      <c r="S57" s="78"/>
      <c r="T57" s="78"/>
      <c r="W57" s="56"/>
    </row>
    <row r="59" spans="1:45" ht="75.75" customHeight="1" x14ac:dyDescent="0.3"/>
  </sheetData>
  <mergeCells count="2">
    <mergeCell ref="A56:T56"/>
    <mergeCell ref="A57:T57"/>
  </mergeCells>
  <conditionalFormatting sqref="C4:C54">
    <cfRule type="colorScale" priority="64">
      <colorScale>
        <cfvo type="min"/>
        <cfvo type="percentile" val="50"/>
        <cfvo type="max"/>
        <color rgb="FFF8696B"/>
        <color rgb="FFFFEB84"/>
        <color rgb="FF63BE7B"/>
      </colorScale>
    </cfRule>
  </conditionalFormatting>
  <conditionalFormatting sqref="D4:D54">
    <cfRule type="colorScale" priority="63">
      <colorScale>
        <cfvo type="min"/>
        <cfvo type="percentile" val="50"/>
        <cfvo type="max"/>
        <color rgb="FFF8696B"/>
        <color rgb="FFFFEB84"/>
        <color rgb="FF63BE7B"/>
      </colorScale>
    </cfRule>
  </conditionalFormatting>
  <conditionalFormatting sqref="E4:E54">
    <cfRule type="colorScale" priority="62">
      <colorScale>
        <cfvo type="min"/>
        <cfvo type="percentile" val="50"/>
        <cfvo type="max"/>
        <color rgb="FFF8696B"/>
        <color rgb="FFFFEB84"/>
        <color rgb="FF63BE7B"/>
      </colorScale>
    </cfRule>
  </conditionalFormatting>
  <conditionalFormatting sqref="F4:F54">
    <cfRule type="colorScale" priority="61">
      <colorScale>
        <cfvo type="min"/>
        <cfvo type="percentile" val="50"/>
        <cfvo type="max"/>
        <color rgb="FFF8696B"/>
        <color rgb="FFFFEB84"/>
        <color rgb="FF63BE7B"/>
      </colorScale>
    </cfRule>
  </conditionalFormatting>
  <conditionalFormatting sqref="H4:H54">
    <cfRule type="colorScale" priority="60">
      <colorScale>
        <cfvo type="min"/>
        <cfvo type="percentile" val="50"/>
        <cfvo type="max"/>
        <color rgb="FFF8696B"/>
        <color rgb="FFFFEB84"/>
        <color rgb="FF63BE7B"/>
      </colorScale>
    </cfRule>
  </conditionalFormatting>
  <conditionalFormatting sqref="I4:I54">
    <cfRule type="colorScale" priority="59">
      <colorScale>
        <cfvo type="min"/>
        <cfvo type="percentile" val="50"/>
        <cfvo type="max"/>
        <color rgb="FFF8696B"/>
        <color rgb="FFFFEB84"/>
        <color rgb="FF63BE7B"/>
      </colorScale>
    </cfRule>
  </conditionalFormatting>
  <conditionalFormatting sqref="J4:J54">
    <cfRule type="colorScale" priority="58">
      <colorScale>
        <cfvo type="min"/>
        <cfvo type="percentile" val="50"/>
        <cfvo type="max"/>
        <color rgb="FFF8696B"/>
        <color rgb="FFFFEB84"/>
        <color rgb="FF63BE7B"/>
      </colorScale>
    </cfRule>
  </conditionalFormatting>
  <conditionalFormatting sqref="K4:K54">
    <cfRule type="colorScale" priority="57">
      <colorScale>
        <cfvo type="min"/>
        <cfvo type="percentile" val="50"/>
        <cfvo type="max"/>
        <color rgb="FFF8696B"/>
        <color rgb="FFFFEB84"/>
        <color rgb="FF63BE7B"/>
      </colorScale>
    </cfRule>
  </conditionalFormatting>
  <conditionalFormatting sqref="L4:L54">
    <cfRule type="colorScale" priority="56">
      <colorScale>
        <cfvo type="min"/>
        <cfvo type="percentile" val="50"/>
        <cfvo type="max"/>
        <color rgb="FFF8696B"/>
        <color rgb="FFFFEB84"/>
        <color rgb="FF63BE7B"/>
      </colorScale>
    </cfRule>
  </conditionalFormatting>
  <conditionalFormatting sqref="M4:M54">
    <cfRule type="colorScale" priority="55">
      <colorScale>
        <cfvo type="min"/>
        <cfvo type="percentile" val="50"/>
        <cfvo type="max"/>
        <color rgb="FFF8696B"/>
        <color rgb="FFFFEB84"/>
        <color rgb="FF63BE7B"/>
      </colorScale>
    </cfRule>
  </conditionalFormatting>
  <conditionalFormatting sqref="O4:O54">
    <cfRule type="colorScale" priority="54">
      <colorScale>
        <cfvo type="min"/>
        <cfvo type="percentile" val="50"/>
        <cfvo type="max"/>
        <color rgb="FFF8696B"/>
        <color rgb="FFFFEB84"/>
        <color rgb="FF63BE7B"/>
      </colorScale>
    </cfRule>
  </conditionalFormatting>
  <conditionalFormatting sqref="P4:P54">
    <cfRule type="colorScale" priority="53">
      <colorScale>
        <cfvo type="min"/>
        <cfvo type="percentile" val="50"/>
        <cfvo type="max"/>
        <color rgb="FFF8696B"/>
        <color rgb="FFFFEB84"/>
        <color rgb="FF63BE7B"/>
      </colorScale>
    </cfRule>
  </conditionalFormatting>
  <conditionalFormatting sqref="Q4:Q54">
    <cfRule type="colorScale" priority="52">
      <colorScale>
        <cfvo type="min"/>
        <cfvo type="percentile" val="50"/>
        <cfvo type="max"/>
        <color rgb="FFF8696B"/>
        <color rgb="FFFFEB84"/>
        <color rgb="FF63BE7B"/>
      </colorScale>
    </cfRule>
  </conditionalFormatting>
  <conditionalFormatting sqref="R4:R54">
    <cfRule type="colorScale" priority="51">
      <colorScale>
        <cfvo type="min"/>
        <cfvo type="percentile" val="50"/>
        <cfvo type="max"/>
        <color rgb="FFF8696B"/>
        <color rgb="FFFFEB84"/>
        <color rgb="FF63BE7B"/>
      </colorScale>
    </cfRule>
  </conditionalFormatting>
  <conditionalFormatting sqref="S4:S54">
    <cfRule type="colorScale" priority="50">
      <colorScale>
        <cfvo type="min"/>
        <cfvo type="percentile" val="50"/>
        <cfvo type="max"/>
        <color rgb="FFF8696B"/>
        <color rgb="FFFFEB84"/>
        <color rgb="FF63BE7B"/>
      </colorScale>
    </cfRule>
  </conditionalFormatting>
  <conditionalFormatting sqref="T4:T54">
    <cfRule type="colorScale" priority="49">
      <colorScale>
        <cfvo type="min"/>
        <cfvo type="percentile" val="50"/>
        <cfvo type="max"/>
        <color rgb="FFF8696B"/>
        <color rgb="FFFFEB84"/>
        <color rgb="FF63BE7B"/>
      </colorScale>
    </cfRule>
  </conditionalFormatting>
  <conditionalFormatting sqref="Z4:Z54">
    <cfRule type="colorScale" priority="32">
      <colorScale>
        <cfvo type="min"/>
        <cfvo type="percentile" val="50"/>
        <cfvo type="max"/>
        <color rgb="FFF8696B"/>
        <color rgb="FFFFEB84"/>
        <color rgb="FF63BE7B"/>
      </colorScale>
    </cfRule>
  </conditionalFormatting>
  <conditionalFormatting sqref="AA4:AA54">
    <cfRule type="colorScale" priority="47">
      <colorScale>
        <cfvo type="min"/>
        <cfvo type="percentile" val="50"/>
        <cfvo type="max"/>
        <color rgb="FF63BE7B"/>
        <color rgb="FFFFEB84"/>
        <color rgb="FFF8696B"/>
      </colorScale>
    </cfRule>
  </conditionalFormatting>
  <conditionalFormatting sqref="AB4:AB54">
    <cfRule type="colorScale" priority="46">
      <colorScale>
        <cfvo type="min"/>
        <cfvo type="percentile" val="50"/>
        <cfvo type="max"/>
        <color rgb="FF63BE7B"/>
        <color rgb="FFFFEB84"/>
        <color rgb="FFF8696B"/>
      </colorScale>
    </cfRule>
  </conditionalFormatting>
  <conditionalFormatting sqref="AC4:AC54">
    <cfRule type="colorScale" priority="45">
      <colorScale>
        <cfvo type="min"/>
        <cfvo type="percentile" val="50"/>
        <cfvo type="max"/>
        <color rgb="FF63BE7B"/>
        <color rgb="FFFFEB84"/>
        <color rgb="FFF8696B"/>
      </colorScale>
    </cfRule>
  </conditionalFormatting>
  <conditionalFormatting sqref="AE4:AE54">
    <cfRule type="colorScale" priority="44">
      <colorScale>
        <cfvo type="min"/>
        <cfvo type="percentile" val="50"/>
        <cfvo type="max"/>
        <color rgb="FF63BE7B"/>
        <color rgb="FFFFEB84"/>
        <color rgb="FFF8696B"/>
      </colorScale>
    </cfRule>
  </conditionalFormatting>
  <conditionalFormatting sqref="AF4:AF54">
    <cfRule type="colorScale" priority="43">
      <colorScale>
        <cfvo type="min"/>
        <cfvo type="percentile" val="50"/>
        <cfvo type="max"/>
        <color rgb="FF63BE7B"/>
        <color rgb="FFFFEB84"/>
        <color rgb="FFF8696B"/>
      </colorScale>
    </cfRule>
  </conditionalFormatting>
  <conditionalFormatting sqref="AG4:AG54">
    <cfRule type="colorScale" priority="42">
      <colorScale>
        <cfvo type="min"/>
        <cfvo type="percentile" val="50"/>
        <cfvo type="max"/>
        <color rgb="FF63BE7B"/>
        <color rgb="FFFFEB84"/>
        <color rgb="FFF8696B"/>
      </colorScale>
    </cfRule>
  </conditionalFormatting>
  <conditionalFormatting sqref="AH4:AH54">
    <cfRule type="colorScale" priority="41">
      <colorScale>
        <cfvo type="min"/>
        <cfvo type="percentile" val="50"/>
        <cfvo type="max"/>
        <color rgb="FF63BE7B"/>
        <color rgb="FFFFEB84"/>
        <color rgb="FFF8696B"/>
      </colorScale>
    </cfRule>
  </conditionalFormatting>
  <conditionalFormatting sqref="AI4:AI54">
    <cfRule type="colorScale" priority="40">
      <colorScale>
        <cfvo type="min"/>
        <cfvo type="percentile" val="50"/>
        <cfvo type="max"/>
        <color rgb="FF63BE7B"/>
        <color rgb="FFFFEB84"/>
        <color rgb="FFF8696B"/>
      </colorScale>
    </cfRule>
  </conditionalFormatting>
  <conditionalFormatting sqref="AJ4:AJ54">
    <cfRule type="colorScale" priority="39">
      <colorScale>
        <cfvo type="min"/>
        <cfvo type="percentile" val="50"/>
        <cfvo type="max"/>
        <color rgb="FF63BE7B"/>
        <color rgb="FFFFEB84"/>
        <color rgb="FFF8696B"/>
      </colorScale>
    </cfRule>
  </conditionalFormatting>
  <conditionalFormatting sqref="AL4:AL54">
    <cfRule type="colorScale" priority="38">
      <colorScale>
        <cfvo type="min"/>
        <cfvo type="percentile" val="50"/>
        <cfvo type="max"/>
        <color rgb="FF63BE7B"/>
        <color rgb="FFFFEB84"/>
        <color rgb="FFF8696B"/>
      </colorScale>
    </cfRule>
  </conditionalFormatting>
  <conditionalFormatting sqref="AM4:AM54">
    <cfRule type="colorScale" priority="37">
      <colorScale>
        <cfvo type="min"/>
        <cfvo type="percentile" val="50"/>
        <cfvo type="max"/>
        <color rgb="FF63BE7B"/>
        <color rgb="FFFFEB84"/>
        <color rgb="FFF8696B"/>
      </colorScale>
    </cfRule>
  </conditionalFormatting>
  <conditionalFormatting sqref="AN4:AN54">
    <cfRule type="colorScale" priority="36">
      <colorScale>
        <cfvo type="min"/>
        <cfvo type="percentile" val="50"/>
        <cfvo type="max"/>
        <color rgb="FF63BE7B"/>
        <color rgb="FFFFEB84"/>
        <color rgb="FFF8696B"/>
      </colorScale>
    </cfRule>
  </conditionalFormatting>
  <conditionalFormatting sqref="AO4:AO54">
    <cfRule type="colorScale" priority="35">
      <colorScale>
        <cfvo type="min"/>
        <cfvo type="percentile" val="50"/>
        <cfvo type="max"/>
        <color rgb="FF63BE7B"/>
        <color rgb="FFFFEB84"/>
        <color rgb="FFF8696B"/>
      </colorScale>
    </cfRule>
  </conditionalFormatting>
  <conditionalFormatting sqref="AP4:AP54">
    <cfRule type="colorScale" priority="34">
      <colorScale>
        <cfvo type="min"/>
        <cfvo type="percentile" val="50"/>
        <cfvo type="max"/>
        <color rgb="FF63BE7B"/>
        <color rgb="FFFFEB84"/>
        <color rgb="FFF8696B"/>
      </colorScale>
    </cfRule>
  </conditionalFormatting>
  <conditionalFormatting sqref="AQ4:AQ54">
    <cfRule type="colorScale" priority="33">
      <colorScale>
        <cfvo type="min"/>
        <cfvo type="percentile" val="50"/>
        <cfvo type="max"/>
        <color rgb="FF63BE7B"/>
        <color rgb="FFFFEB84"/>
        <color rgb="FFF8696B"/>
      </colorScale>
    </cfRule>
  </conditionalFormatting>
  <conditionalFormatting sqref="AA4:AA54">
    <cfRule type="colorScale" priority="31">
      <colorScale>
        <cfvo type="min"/>
        <cfvo type="percentile" val="50"/>
        <cfvo type="max"/>
        <color rgb="FFF8696B"/>
        <color rgb="FFFFEB84"/>
        <color rgb="FF63BE7B"/>
      </colorScale>
    </cfRule>
  </conditionalFormatting>
  <conditionalFormatting sqref="AB4:AB54">
    <cfRule type="colorScale" priority="30">
      <colorScale>
        <cfvo type="min"/>
        <cfvo type="percentile" val="50"/>
        <cfvo type="max"/>
        <color rgb="FFF8696B"/>
        <color rgb="FFFFEB84"/>
        <color rgb="FF63BE7B"/>
      </colorScale>
    </cfRule>
  </conditionalFormatting>
  <conditionalFormatting sqref="AC4:AC54">
    <cfRule type="colorScale" priority="29">
      <colorScale>
        <cfvo type="min"/>
        <cfvo type="percentile" val="50"/>
        <cfvo type="max"/>
        <color rgb="FFF8696B"/>
        <color rgb="FFFFEB84"/>
        <color rgb="FF63BE7B"/>
      </colorScale>
    </cfRule>
  </conditionalFormatting>
  <conditionalFormatting sqref="AE4:AE54">
    <cfRule type="colorScale" priority="28">
      <colorScale>
        <cfvo type="min"/>
        <cfvo type="percentile" val="50"/>
        <cfvo type="max"/>
        <color rgb="FFF8696B"/>
        <color rgb="FFFFEB84"/>
        <color rgb="FF63BE7B"/>
      </colorScale>
    </cfRule>
  </conditionalFormatting>
  <conditionalFormatting sqref="AF4:AF54">
    <cfRule type="colorScale" priority="27">
      <colorScale>
        <cfvo type="min"/>
        <cfvo type="percentile" val="50"/>
        <cfvo type="max"/>
        <color rgb="FFF8696B"/>
        <color rgb="FFFFEB84"/>
        <color rgb="FF63BE7B"/>
      </colorScale>
    </cfRule>
  </conditionalFormatting>
  <conditionalFormatting sqref="AG4:AG54">
    <cfRule type="colorScale" priority="26">
      <colorScale>
        <cfvo type="min"/>
        <cfvo type="percentile" val="50"/>
        <cfvo type="max"/>
        <color rgb="FFF8696B"/>
        <color rgb="FFFFEB84"/>
        <color rgb="FF63BE7B"/>
      </colorScale>
    </cfRule>
  </conditionalFormatting>
  <conditionalFormatting sqref="AH4:AH54">
    <cfRule type="colorScale" priority="25">
      <colorScale>
        <cfvo type="min"/>
        <cfvo type="percentile" val="50"/>
        <cfvo type="max"/>
        <color rgb="FFF8696B"/>
        <color rgb="FFFFEB84"/>
        <color rgb="FF63BE7B"/>
      </colorScale>
    </cfRule>
  </conditionalFormatting>
  <conditionalFormatting sqref="AI4:AI54">
    <cfRule type="colorScale" priority="24">
      <colorScale>
        <cfvo type="min"/>
        <cfvo type="percentile" val="50"/>
        <cfvo type="max"/>
        <color rgb="FFF8696B"/>
        <color rgb="FFFFEB84"/>
        <color rgb="FF63BE7B"/>
      </colorScale>
    </cfRule>
  </conditionalFormatting>
  <conditionalFormatting sqref="AJ4:AJ54">
    <cfRule type="colorScale" priority="23">
      <colorScale>
        <cfvo type="min"/>
        <cfvo type="percentile" val="50"/>
        <cfvo type="max"/>
        <color rgb="FFF8696B"/>
        <color rgb="FFFFEB84"/>
        <color rgb="FF63BE7B"/>
      </colorScale>
    </cfRule>
  </conditionalFormatting>
  <conditionalFormatting sqref="AL4:AL54">
    <cfRule type="colorScale" priority="22">
      <colorScale>
        <cfvo type="min"/>
        <cfvo type="percentile" val="50"/>
        <cfvo type="max"/>
        <color rgb="FFF8696B"/>
        <color rgb="FFFFEB84"/>
        <color rgb="FF63BE7B"/>
      </colorScale>
    </cfRule>
  </conditionalFormatting>
  <conditionalFormatting sqref="AM4:AM54">
    <cfRule type="colorScale" priority="21">
      <colorScale>
        <cfvo type="min"/>
        <cfvo type="percentile" val="50"/>
        <cfvo type="max"/>
        <color rgb="FFF8696B"/>
        <color rgb="FFFFEB84"/>
        <color rgb="FF63BE7B"/>
      </colorScale>
    </cfRule>
  </conditionalFormatting>
  <conditionalFormatting sqref="AN4:AN54">
    <cfRule type="colorScale" priority="20">
      <colorScale>
        <cfvo type="min"/>
        <cfvo type="percentile" val="50"/>
        <cfvo type="max"/>
        <color rgb="FFF8696B"/>
        <color rgb="FFFFEB84"/>
        <color rgb="FF63BE7B"/>
      </colorScale>
    </cfRule>
  </conditionalFormatting>
  <conditionalFormatting sqref="AO4:AO54">
    <cfRule type="colorScale" priority="19">
      <colorScale>
        <cfvo type="min"/>
        <cfvo type="percentile" val="50"/>
        <cfvo type="max"/>
        <color rgb="FFF8696B"/>
        <color rgb="FFFFEB84"/>
        <color rgb="FF63BE7B"/>
      </colorScale>
    </cfRule>
  </conditionalFormatting>
  <conditionalFormatting sqref="AQ4:AQ54">
    <cfRule type="colorScale" priority="18">
      <colorScale>
        <cfvo type="min"/>
        <cfvo type="percentile" val="50"/>
        <cfvo type="max"/>
        <color rgb="FFF8696B"/>
        <color rgb="FFFFEB84"/>
        <color rgb="FF63BE7B"/>
      </colorScale>
    </cfRule>
  </conditionalFormatting>
  <conditionalFormatting sqref="AP4:AP54">
    <cfRule type="colorScale" priority="17">
      <colorScale>
        <cfvo type="min"/>
        <cfvo type="percentile" val="50"/>
        <cfvo type="max"/>
        <color rgb="FFF8696B"/>
        <color rgb="FFFFEB84"/>
        <color rgb="FF63BE7B"/>
      </colorScale>
    </cfRule>
  </conditionalFormatting>
  <conditionalFormatting sqref="Z4:Z54">
    <cfRule type="colorScale" priority="16">
      <colorScale>
        <cfvo type="min"/>
        <cfvo type="percentile" val="50"/>
        <cfvo type="max"/>
        <color rgb="FFF8696B"/>
        <color rgb="FFFFEB84"/>
        <color rgb="FF63BE7B"/>
      </colorScale>
    </cfRule>
  </conditionalFormatting>
  <conditionalFormatting sqref="AA4:AA54">
    <cfRule type="colorScale" priority="15">
      <colorScale>
        <cfvo type="min"/>
        <cfvo type="percentile" val="50"/>
        <cfvo type="max"/>
        <color rgb="FFF8696B"/>
        <color rgb="FFFFEB84"/>
        <color rgb="FF63BE7B"/>
      </colorScale>
    </cfRule>
  </conditionalFormatting>
  <conditionalFormatting sqref="AB4:AB54">
    <cfRule type="colorScale" priority="14">
      <colorScale>
        <cfvo type="min"/>
        <cfvo type="percentile" val="50"/>
        <cfvo type="max"/>
        <color rgb="FFF8696B"/>
        <color rgb="FFFFEB84"/>
        <color rgb="FF63BE7B"/>
      </colorScale>
    </cfRule>
  </conditionalFormatting>
  <conditionalFormatting sqref="AC4:AC54">
    <cfRule type="colorScale" priority="13">
      <colorScale>
        <cfvo type="min"/>
        <cfvo type="percentile" val="50"/>
        <cfvo type="max"/>
        <color rgb="FFF8696B"/>
        <color rgb="FFFFEB84"/>
        <color rgb="FF63BE7B"/>
      </colorScale>
    </cfRule>
  </conditionalFormatting>
  <conditionalFormatting sqref="AE4:AE54">
    <cfRule type="colorScale" priority="12">
      <colorScale>
        <cfvo type="min"/>
        <cfvo type="percentile" val="50"/>
        <cfvo type="max"/>
        <color rgb="FFF8696B"/>
        <color rgb="FFFFEB84"/>
        <color rgb="FF63BE7B"/>
      </colorScale>
    </cfRule>
  </conditionalFormatting>
  <conditionalFormatting sqref="AF4:AF54">
    <cfRule type="colorScale" priority="11">
      <colorScale>
        <cfvo type="min"/>
        <cfvo type="percentile" val="50"/>
        <cfvo type="max"/>
        <color rgb="FFF8696B"/>
        <color rgb="FFFFEB84"/>
        <color rgb="FF63BE7B"/>
      </colorScale>
    </cfRule>
  </conditionalFormatting>
  <conditionalFormatting sqref="AG4:AG54">
    <cfRule type="colorScale" priority="10">
      <colorScale>
        <cfvo type="min"/>
        <cfvo type="percentile" val="50"/>
        <cfvo type="max"/>
        <color rgb="FFF8696B"/>
        <color rgb="FFFFEB84"/>
        <color rgb="FF63BE7B"/>
      </colorScale>
    </cfRule>
  </conditionalFormatting>
  <conditionalFormatting sqref="AH4:AH54">
    <cfRule type="colorScale" priority="9">
      <colorScale>
        <cfvo type="min"/>
        <cfvo type="percentile" val="50"/>
        <cfvo type="max"/>
        <color rgb="FFF8696B"/>
        <color rgb="FFFFEB84"/>
        <color rgb="FF63BE7B"/>
      </colorScale>
    </cfRule>
  </conditionalFormatting>
  <conditionalFormatting sqref="AI4:AI54">
    <cfRule type="colorScale" priority="8">
      <colorScale>
        <cfvo type="min"/>
        <cfvo type="percentile" val="50"/>
        <cfvo type="max"/>
        <color rgb="FFF8696B"/>
        <color rgb="FFFFEB84"/>
        <color rgb="FF63BE7B"/>
      </colorScale>
    </cfRule>
  </conditionalFormatting>
  <conditionalFormatting sqref="AJ4:AJ54">
    <cfRule type="colorScale" priority="7">
      <colorScale>
        <cfvo type="min"/>
        <cfvo type="percentile" val="50"/>
        <cfvo type="max"/>
        <color rgb="FFF8696B"/>
        <color rgb="FFFFEB84"/>
        <color rgb="FF63BE7B"/>
      </colorScale>
    </cfRule>
  </conditionalFormatting>
  <conditionalFormatting sqref="AL4:AL54">
    <cfRule type="colorScale" priority="6">
      <colorScale>
        <cfvo type="min"/>
        <cfvo type="percentile" val="50"/>
        <cfvo type="max"/>
        <color rgb="FFF8696B"/>
        <color rgb="FFFFEB84"/>
        <color rgb="FF63BE7B"/>
      </colorScale>
    </cfRule>
  </conditionalFormatting>
  <conditionalFormatting sqref="AM4:AM54">
    <cfRule type="colorScale" priority="5">
      <colorScale>
        <cfvo type="min"/>
        <cfvo type="percentile" val="50"/>
        <cfvo type="max"/>
        <color rgb="FFF8696B"/>
        <color rgb="FFFFEB84"/>
        <color rgb="FF63BE7B"/>
      </colorScale>
    </cfRule>
  </conditionalFormatting>
  <conditionalFormatting sqref="AN4:AN54">
    <cfRule type="colorScale" priority="4">
      <colorScale>
        <cfvo type="min"/>
        <cfvo type="percentile" val="50"/>
        <cfvo type="max"/>
        <color rgb="FFF8696B"/>
        <color rgb="FFFFEB84"/>
        <color rgb="FF63BE7B"/>
      </colorScale>
    </cfRule>
  </conditionalFormatting>
  <conditionalFormatting sqref="AO4:AO54">
    <cfRule type="colorScale" priority="3">
      <colorScale>
        <cfvo type="min"/>
        <cfvo type="percentile" val="50"/>
        <cfvo type="max"/>
        <color rgb="FFF8696B"/>
        <color rgb="FFFFEB84"/>
        <color rgb="FF63BE7B"/>
      </colorScale>
    </cfRule>
  </conditionalFormatting>
  <conditionalFormatting sqref="AP4:AP54">
    <cfRule type="colorScale" priority="2">
      <colorScale>
        <cfvo type="min"/>
        <cfvo type="percentile" val="50"/>
        <cfvo type="max"/>
        <color rgb="FFF8696B"/>
        <color rgb="FFFFEB84"/>
        <color rgb="FF63BE7B"/>
      </colorScale>
    </cfRule>
  </conditionalFormatting>
  <conditionalFormatting sqref="AQ4:AQ5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selection activeCell="A2" sqref="A2"/>
    </sheetView>
  </sheetViews>
  <sheetFormatPr defaultColWidth="9.109375" defaultRowHeight="14.4" x14ac:dyDescent="0.3"/>
  <cols>
    <col min="1" max="1" width="3.44140625" style="23" customWidth="1"/>
    <col min="2" max="2" width="42.5546875" style="22" customWidth="1"/>
    <col min="3" max="3" width="1.6640625" style="22" customWidth="1"/>
    <col min="4" max="4" width="42.6640625" style="22" customWidth="1"/>
    <col min="5" max="5" width="12.88671875" style="23" customWidth="1"/>
    <col min="6" max="6" width="1.6640625" style="22" customWidth="1"/>
    <col min="7" max="7" width="27.6640625" style="22" customWidth="1"/>
    <col min="8" max="8" width="12.88671875" style="23" customWidth="1"/>
    <col min="9" max="16384" width="9.109375" style="22"/>
  </cols>
  <sheetData>
    <row r="1" spans="1:21" ht="15.6" x14ac:dyDescent="0.3">
      <c r="A1" s="21" t="s">
        <v>71</v>
      </c>
    </row>
    <row r="2" spans="1:21" ht="15.6" x14ac:dyDescent="0.3">
      <c r="A2" s="21"/>
    </row>
    <row r="3" spans="1:21" ht="28.8" x14ac:dyDescent="0.3">
      <c r="B3" s="24" t="s">
        <v>72</v>
      </c>
      <c r="C3" s="25"/>
      <c r="D3" s="26" t="s">
        <v>73</v>
      </c>
      <c r="E3" s="27" t="s">
        <v>74</v>
      </c>
      <c r="F3" s="28"/>
      <c r="G3" s="27" t="s">
        <v>75</v>
      </c>
      <c r="H3" s="27" t="s">
        <v>76</v>
      </c>
    </row>
    <row r="4" spans="1:21" ht="18" customHeight="1" x14ac:dyDescent="0.3">
      <c r="A4" s="29" t="s">
        <v>77</v>
      </c>
      <c r="B4" s="30"/>
      <c r="C4" s="31"/>
      <c r="D4" s="31"/>
      <c r="E4" s="32"/>
      <c r="F4" s="33"/>
      <c r="G4" s="33"/>
      <c r="H4" s="32"/>
      <c r="U4" s="34"/>
    </row>
    <row r="5" spans="1:21" s="39" customFormat="1" ht="68.25" customHeight="1" x14ac:dyDescent="0.3">
      <c r="A5" s="35">
        <v>1</v>
      </c>
      <c r="B5" s="36" t="s">
        <v>78</v>
      </c>
      <c r="C5" s="36"/>
      <c r="D5" s="36" t="s">
        <v>79</v>
      </c>
      <c r="E5" s="35" t="s">
        <v>80</v>
      </c>
      <c r="F5" s="37"/>
      <c r="G5" s="38" t="s">
        <v>81</v>
      </c>
      <c r="H5" s="38" t="s">
        <v>81</v>
      </c>
      <c r="S5" s="22"/>
    </row>
    <row r="6" spans="1:21" s="39" customFormat="1" ht="68.25" customHeight="1" x14ac:dyDescent="0.3">
      <c r="A6" s="35">
        <v>2</v>
      </c>
      <c r="B6" s="36" t="s">
        <v>82</v>
      </c>
      <c r="C6" s="36"/>
      <c r="D6" s="36" t="s">
        <v>83</v>
      </c>
      <c r="E6" s="35" t="s">
        <v>80</v>
      </c>
      <c r="F6" s="37"/>
      <c r="G6" s="38" t="s">
        <v>81</v>
      </c>
      <c r="H6" s="38" t="s">
        <v>81</v>
      </c>
      <c r="S6" s="22"/>
    </row>
    <row r="7" spans="1:21" s="39" customFormat="1" ht="68.25" customHeight="1" x14ac:dyDescent="0.3">
      <c r="A7" s="35">
        <v>3</v>
      </c>
      <c r="B7" s="36" t="s">
        <v>84</v>
      </c>
      <c r="C7" s="36"/>
      <c r="D7" s="36" t="s">
        <v>85</v>
      </c>
      <c r="E7" s="35" t="s">
        <v>80</v>
      </c>
      <c r="F7" s="37"/>
      <c r="G7" s="38" t="s">
        <v>81</v>
      </c>
      <c r="H7" s="38" t="s">
        <v>81</v>
      </c>
      <c r="S7" s="22"/>
    </row>
    <row r="8" spans="1:21" s="39" customFormat="1" ht="68.25" customHeight="1" x14ac:dyDescent="0.3">
      <c r="A8" s="35">
        <v>4</v>
      </c>
      <c r="B8" s="36" t="s">
        <v>86</v>
      </c>
      <c r="C8" s="36"/>
      <c r="D8" s="36" t="s">
        <v>87</v>
      </c>
      <c r="E8" s="35" t="s">
        <v>80</v>
      </c>
      <c r="F8" s="37"/>
      <c r="G8" s="37" t="s">
        <v>88</v>
      </c>
      <c r="H8" s="38" t="s">
        <v>89</v>
      </c>
      <c r="S8" s="22"/>
      <c r="U8" s="40"/>
    </row>
    <row r="9" spans="1:21" ht="18" customHeight="1" x14ac:dyDescent="0.3">
      <c r="A9" s="29" t="s">
        <v>90</v>
      </c>
      <c r="B9" s="30"/>
      <c r="C9" s="31"/>
      <c r="D9" s="31"/>
      <c r="E9" s="32"/>
      <c r="F9" s="33"/>
      <c r="G9" s="33"/>
      <c r="H9" s="32"/>
    </row>
    <row r="10" spans="1:21" s="39" customFormat="1" ht="68.25" customHeight="1" x14ac:dyDescent="0.3">
      <c r="A10" s="35">
        <v>5</v>
      </c>
      <c r="B10" s="36" t="s">
        <v>91</v>
      </c>
      <c r="C10" s="36"/>
      <c r="D10" s="36" t="s">
        <v>92</v>
      </c>
      <c r="E10" s="35" t="s">
        <v>80</v>
      </c>
      <c r="F10" s="37"/>
      <c r="G10" s="35" t="s">
        <v>81</v>
      </c>
      <c r="H10" s="38" t="s">
        <v>81</v>
      </c>
      <c r="S10" s="22"/>
    </row>
    <row r="11" spans="1:21" s="39" customFormat="1" ht="68.25" customHeight="1" x14ac:dyDescent="0.3">
      <c r="A11" s="35">
        <v>6</v>
      </c>
      <c r="B11" s="36" t="s">
        <v>93</v>
      </c>
      <c r="C11" s="36"/>
      <c r="D11" s="36" t="s">
        <v>92</v>
      </c>
      <c r="E11" s="35" t="s">
        <v>80</v>
      </c>
      <c r="F11" s="37"/>
      <c r="G11" s="37" t="s">
        <v>94</v>
      </c>
      <c r="H11" s="35" t="s">
        <v>95</v>
      </c>
      <c r="S11" s="22"/>
    </row>
    <row r="12" spans="1:21" ht="18" customHeight="1" x14ac:dyDescent="0.3">
      <c r="A12" s="29" t="s">
        <v>96</v>
      </c>
      <c r="B12" s="30"/>
      <c r="C12" s="31"/>
      <c r="D12" s="41"/>
      <c r="E12" s="42"/>
      <c r="F12" s="43"/>
      <c r="G12" s="43"/>
      <c r="H12" s="44"/>
    </row>
    <row r="13" spans="1:21" s="39" customFormat="1" ht="109.5" customHeight="1" x14ac:dyDescent="0.3">
      <c r="A13" s="35">
        <v>7</v>
      </c>
      <c r="B13" s="36" t="s">
        <v>97</v>
      </c>
      <c r="C13" s="36"/>
      <c r="D13" s="36" t="s">
        <v>98</v>
      </c>
      <c r="E13" s="35" t="s">
        <v>99</v>
      </c>
      <c r="F13" s="37"/>
      <c r="G13" s="35" t="s">
        <v>81</v>
      </c>
      <c r="H13" s="38" t="s">
        <v>81</v>
      </c>
      <c r="S13" s="22"/>
      <c r="U13" s="40"/>
    </row>
    <row r="14" spans="1:21" s="39" customFormat="1" ht="109.5" customHeight="1" x14ac:dyDescent="0.3">
      <c r="A14" s="45">
        <v>8</v>
      </c>
      <c r="B14" s="46" t="s">
        <v>100</v>
      </c>
      <c r="C14" s="46"/>
      <c r="D14" s="46" t="s">
        <v>101</v>
      </c>
      <c r="E14" s="45" t="s">
        <v>99</v>
      </c>
      <c r="F14" s="47"/>
      <c r="G14" s="45" t="s">
        <v>81</v>
      </c>
      <c r="H14" s="48" t="s">
        <v>81</v>
      </c>
      <c r="S14" s="22"/>
      <c r="U14" s="40"/>
    </row>
    <row r="17" spans="21:21" x14ac:dyDescent="0.3">
      <c r="U17" s="34"/>
    </row>
    <row r="18" spans="21:21" x14ac:dyDescent="0.3">
      <c r="U18" s="34"/>
    </row>
    <row r="19" spans="21:21" x14ac:dyDescent="0.3">
      <c r="U19" s="34"/>
    </row>
    <row r="21" spans="21:21" x14ac:dyDescent="0.3">
      <c r="U21" s="34"/>
    </row>
    <row r="22" spans="21:21" x14ac:dyDescent="0.3">
      <c r="U22" s="34"/>
    </row>
    <row r="23" spans="21:21" x14ac:dyDescent="0.3">
      <c r="U23" s="34"/>
    </row>
    <row r="25" spans="21:21" x14ac:dyDescent="0.3">
      <c r="U25" s="34"/>
    </row>
    <row r="26" spans="21:21" x14ac:dyDescent="0.3">
      <c r="U26" s="34"/>
    </row>
    <row r="27" spans="21:21" x14ac:dyDescent="0.3">
      <c r="U27" s="34"/>
    </row>
    <row r="29" spans="21:21" x14ac:dyDescent="0.3">
      <c r="U29" s="34"/>
    </row>
    <row r="34" spans="21:21" x14ac:dyDescent="0.3">
      <c r="U34" s="34"/>
    </row>
    <row r="36" spans="21:21" x14ac:dyDescent="0.3">
      <c r="U36" s="34"/>
    </row>
    <row r="37" spans="21:21" x14ac:dyDescent="0.3">
      <c r="U37" s="34"/>
    </row>
    <row r="39" spans="21:21" x14ac:dyDescent="0.3">
      <c r="U39" s="34"/>
    </row>
    <row r="40" spans="21:21" x14ac:dyDescent="0.3">
      <c r="U40" s="34"/>
    </row>
    <row r="41" spans="21:21" x14ac:dyDescent="0.3">
      <c r="U41" s="34"/>
    </row>
    <row r="42" spans="21:21" x14ac:dyDescent="0.3">
      <c r="U42" s="34"/>
    </row>
    <row r="44" spans="21:21" x14ac:dyDescent="0.3">
      <c r="U44" s="34"/>
    </row>
    <row r="46" spans="21:21" x14ac:dyDescent="0.3">
      <c r="U46" s="34"/>
    </row>
    <row r="47" spans="21:21" x14ac:dyDescent="0.3">
      <c r="U47" s="34"/>
    </row>
    <row r="50" spans="1:21" x14ac:dyDescent="0.3">
      <c r="U50" s="34"/>
    </row>
    <row r="51" spans="1:21" x14ac:dyDescent="0.3">
      <c r="U51" s="34"/>
    </row>
    <row r="53" spans="1:21" x14ac:dyDescent="0.3">
      <c r="U53" s="34"/>
    </row>
    <row r="55" spans="1:21" x14ac:dyDescent="0.3">
      <c r="A55" s="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3"/>
  <sheetViews>
    <sheetView workbookViewId="0">
      <selection activeCell="R17" sqref="R17"/>
    </sheetView>
  </sheetViews>
  <sheetFormatPr defaultRowHeight="14.4" x14ac:dyDescent="0.3"/>
  <cols>
    <col min="3" max="3" width="9.77734375" customWidth="1"/>
    <col min="4" max="4" width="6.5546875" bestFit="1" customWidth="1"/>
    <col min="5" max="5" width="4.5546875" bestFit="1" customWidth="1"/>
    <col min="6" max="6" width="4.77734375" customWidth="1"/>
    <col min="7" max="7" width="6.5546875" bestFit="1" customWidth="1"/>
    <col min="8" max="8" width="5" bestFit="1" customWidth="1"/>
    <col min="9" max="9" width="6.88671875" customWidth="1"/>
    <col min="14" max="14" width="23" customWidth="1"/>
    <col min="15" max="15" width="21.5546875" customWidth="1"/>
    <col min="16" max="16" width="22.44140625" customWidth="1"/>
  </cols>
  <sheetData>
    <row r="3" spans="1:17" x14ac:dyDescent="0.3">
      <c r="A3" s="53"/>
      <c r="B3" s="70"/>
      <c r="C3" s="53"/>
      <c r="D3" s="71"/>
      <c r="E3" s="53"/>
      <c r="F3" s="53"/>
      <c r="G3" s="71"/>
      <c r="H3" s="53"/>
      <c r="I3" s="53"/>
    </row>
    <row r="4" spans="1:17" x14ac:dyDescent="0.3">
      <c r="B4" s="3"/>
      <c r="D4" s="69"/>
      <c r="G4" s="69"/>
      <c r="N4" s="73"/>
      <c r="O4" s="72"/>
      <c r="P4" s="74"/>
    </row>
    <row r="5" spans="1:17" x14ac:dyDescent="0.3">
      <c r="B5" s="3"/>
      <c r="D5" s="69"/>
      <c r="G5" s="69"/>
      <c r="Q5" s="69"/>
    </row>
    <row r="6" spans="1:17" x14ac:dyDescent="0.3">
      <c r="B6" s="3"/>
      <c r="D6" s="69"/>
      <c r="G6" s="69"/>
      <c r="Q6" s="69"/>
    </row>
    <row r="7" spans="1:17" x14ac:dyDescent="0.3">
      <c r="B7" s="3"/>
      <c r="D7" s="69"/>
      <c r="G7" s="69"/>
      <c r="Q7" s="69"/>
    </row>
    <row r="8" spans="1:17" x14ac:dyDescent="0.3">
      <c r="B8" s="3"/>
      <c r="D8" s="69"/>
      <c r="G8" s="69"/>
      <c r="Q8" s="69"/>
    </row>
    <row r="9" spans="1:17" x14ac:dyDescent="0.3">
      <c r="B9" s="3"/>
      <c r="D9" s="69"/>
      <c r="G9" s="69"/>
      <c r="Q9" s="69"/>
    </row>
    <row r="10" spans="1:17" x14ac:dyDescent="0.3">
      <c r="B10" s="3"/>
      <c r="D10" s="69"/>
      <c r="G10" s="69"/>
      <c r="Q10" s="69"/>
    </row>
    <row r="11" spans="1:17" x14ac:dyDescent="0.3">
      <c r="B11" s="3"/>
      <c r="D11" s="69"/>
      <c r="G11" s="69"/>
      <c r="Q11" s="69"/>
    </row>
    <row r="12" spans="1:17" x14ac:dyDescent="0.3">
      <c r="B12" s="3"/>
      <c r="D12" s="69"/>
      <c r="G12" s="69"/>
      <c r="Q12" s="69"/>
    </row>
    <row r="13" spans="1:17" x14ac:dyDescent="0.3">
      <c r="B13" s="3"/>
      <c r="D13" s="69"/>
      <c r="G13" s="69"/>
      <c r="Q13" s="69"/>
    </row>
    <row r="14" spans="1:17" x14ac:dyDescent="0.3">
      <c r="B14" s="3"/>
      <c r="D14" s="69"/>
      <c r="G14" s="69"/>
      <c r="Q14" s="69"/>
    </row>
    <row r="15" spans="1:17" x14ac:dyDescent="0.3">
      <c r="B15" s="3"/>
      <c r="D15" s="69"/>
      <c r="G15" s="69"/>
      <c r="Q15" s="69"/>
    </row>
    <row r="16" spans="1:17" x14ac:dyDescent="0.3">
      <c r="B16" s="3"/>
      <c r="D16" s="69"/>
      <c r="G16" s="69"/>
      <c r="Q16" s="69"/>
    </row>
    <row r="17" spans="2:17" x14ac:dyDescent="0.3">
      <c r="B17" s="3"/>
      <c r="D17" s="69"/>
      <c r="G17" s="69"/>
      <c r="Q17" s="69"/>
    </row>
    <row r="18" spans="2:17" x14ac:dyDescent="0.3">
      <c r="B18" s="3"/>
      <c r="D18" s="69"/>
      <c r="G18" s="69"/>
      <c r="Q18" s="69"/>
    </row>
    <row r="19" spans="2:17" x14ac:dyDescent="0.3">
      <c r="B19" s="3"/>
      <c r="D19" s="69"/>
      <c r="G19" s="69"/>
      <c r="Q19" s="69"/>
    </row>
    <row r="20" spans="2:17" x14ac:dyDescent="0.3">
      <c r="B20" s="3"/>
      <c r="D20" s="69"/>
      <c r="G20" s="69"/>
      <c r="Q20" s="69"/>
    </row>
    <row r="21" spans="2:17" x14ac:dyDescent="0.3">
      <c r="B21" s="3"/>
      <c r="D21" s="69"/>
      <c r="G21" s="69"/>
      <c r="Q21" s="69"/>
    </row>
    <row r="22" spans="2:17" x14ac:dyDescent="0.3">
      <c r="B22" s="3"/>
      <c r="D22" s="69"/>
      <c r="G22" s="69"/>
      <c r="Q22" s="69"/>
    </row>
    <row r="23" spans="2:17" x14ac:dyDescent="0.3">
      <c r="B23" s="3"/>
      <c r="D23" s="69"/>
      <c r="G23" s="69"/>
      <c r="Q23" s="69"/>
    </row>
    <row r="24" spans="2:17" x14ac:dyDescent="0.3">
      <c r="B24" s="3"/>
      <c r="D24" s="69"/>
      <c r="G24" s="69"/>
      <c r="Q24" s="69"/>
    </row>
    <row r="25" spans="2:17" x14ac:dyDescent="0.3">
      <c r="B25" s="3"/>
      <c r="D25" s="69"/>
      <c r="G25" s="69"/>
      <c r="Q25" s="69"/>
    </row>
    <row r="26" spans="2:17" x14ac:dyDescent="0.3">
      <c r="B26" s="3"/>
      <c r="D26" s="69"/>
      <c r="G26" s="69"/>
      <c r="Q26" s="69"/>
    </row>
    <row r="27" spans="2:17" x14ac:dyDescent="0.3">
      <c r="B27" s="3"/>
      <c r="D27" s="69"/>
      <c r="G27" s="69"/>
      <c r="Q27" s="69"/>
    </row>
    <row r="28" spans="2:17" x14ac:dyDescent="0.3">
      <c r="B28" s="3"/>
      <c r="D28" s="69"/>
      <c r="G28" s="69"/>
      <c r="Q28" s="69"/>
    </row>
    <row r="29" spans="2:17" x14ac:dyDescent="0.3">
      <c r="B29" s="3"/>
      <c r="D29" s="69"/>
      <c r="G29" s="69"/>
      <c r="Q29" s="69"/>
    </row>
    <row r="30" spans="2:17" x14ac:dyDescent="0.3">
      <c r="B30" s="3"/>
      <c r="D30" s="69"/>
      <c r="G30" s="69"/>
      <c r="Q30" s="69"/>
    </row>
    <row r="31" spans="2:17" x14ac:dyDescent="0.3">
      <c r="B31" s="3"/>
      <c r="D31" s="69"/>
      <c r="G31" s="69"/>
      <c r="Q31" s="69"/>
    </row>
    <row r="32" spans="2:17" x14ac:dyDescent="0.3">
      <c r="B32" s="3"/>
      <c r="D32" s="69"/>
      <c r="G32" s="69"/>
      <c r="Q32" s="69"/>
    </row>
    <row r="33" spans="2:17" x14ac:dyDescent="0.3">
      <c r="B33" s="3"/>
      <c r="D33" s="69"/>
      <c r="G33" s="69"/>
      <c r="Q33" s="69"/>
    </row>
    <row r="34" spans="2:17" x14ac:dyDescent="0.3">
      <c r="B34" s="3"/>
      <c r="D34" s="69"/>
      <c r="G34" s="69"/>
      <c r="Q34" s="69"/>
    </row>
    <row r="35" spans="2:17" x14ac:dyDescent="0.3">
      <c r="B35" s="3"/>
      <c r="D35" s="69"/>
      <c r="G35" s="69"/>
      <c r="Q35" s="69"/>
    </row>
    <row r="36" spans="2:17" x14ac:dyDescent="0.3">
      <c r="B36" s="3"/>
      <c r="D36" s="69"/>
      <c r="G36" s="69"/>
      <c r="Q36" s="69"/>
    </row>
    <row r="37" spans="2:17" x14ac:dyDescent="0.3">
      <c r="B37" s="3"/>
      <c r="D37" s="69"/>
      <c r="G37" s="69"/>
      <c r="Q37" s="69"/>
    </row>
    <row r="38" spans="2:17" x14ac:dyDescent="0.3">
      <c r="B38" s="3"/>
      <c r="D38" s="69"/>
      <c r="G38" s="69"/>
      <c r="Q38" s="69"/>
    </row>
    <row r="39" spans="2:17" x14ac:dyDescent="0.3">
      <c r="B39" s="3"/>
      <c r="D39" s="69"/>
      <c r="G39" s="69"/>
      <c r="Q39" s="69"/>
    </row>
    <row r="40" spans="2:17" x14ac:dyDescent="0.3">
      <c r="B40" s="3"/>
      <c r="D40" s="69"/>
      <c r="G40" s="69"/>
      <c r="Q40" s="69"/>
    </row>
    <row r="41" spans="2:17" x14ac:dyDescent="0.3">
      <c r="B41" s="3"/>
      <c r="D41" s="69"/>
      <c r="G41" s="69"/>
      <c r="Q41" s="69"/>
    </row>
    <row r="42" spans="2:17" x14ac:dyDescent="0.3">
      <c r="B42" s="3"/>
      <c r="D42" s="69"/>
      <c r="G42" s="69"/>
      <c r="Q42" s="69"/>
    </row>
    <row r="43" spans="2:17" x14ac:dyDescent="0.3">
      <c r="B43" s="3"/>
      <c r="D43" s="69"/>
      <c r="G43" s="69"/>
      <c r="Q43" s="69"/>
    </row>
    <row r="44" spans="2:17" x14ac:dyDescent="0.3">
      <c r="B44" s="3"/>
      <c r="D44" s="69"/>
      <c r="G44" s="69"/>
      <c r="Q44" s="69"/>
    </row>
    <row r="45" spans="2:17" x14ac:dyDescent="0.3">
      <c r="B45" s="3"/>
      <c r="D45" s="69"/>
      <c r="G45" s="69"/>
      <c r="Q45" s="69"/>
    </row>
    <row r="46" spans="2:17" x14ac:dyDescent="0.3">
      <c r="B46" s="3"/>
      <c r="D46" s="69"/>
      <c r="G46" s="69"/>
      <c r="Q46" s="69"/>
    </row>
    <row r="47" spans="2:17" x14ac:dyDescent="0.3">
      <c r="B47" s="3"/>
      <c r="D47" s="69"/>
      <c r="G47" s="69"/>
      <c r="Q47" s="69"/>
    </row>
    <row r="48" spans="2:17" x14ac:dyDescent="0.3">
      <c r="B48" s="3"/>
      <c r="D48" s="69"/>
      <c r="G48" s="69"/>
      <c r="Q48" s="69"/>
    </row>
    <row r="49" spans="2:17" x14ac:dyDescent="0.3">
      <c r="B49" s="3"/>
      <c r="D49" s="69"/>
      <c r="G49" s="69"/>
      <c r="Q49" s="69"/>
    </row>
    <row r="50" spans="2:17" x14ac:dyDescent="0.3">
      <c r="B50" s="3"/>
      <c r="D50" s="69"/>
      <c r="G50" s="69"/>
      <c r="Q50" s="69"/>
    </row>
    <row r="51" spans="2:17" x14ac:dyDescent="0.3">
      <c r="B51" s="3"/>
      <c r="D51" s="69"/>
      <c r="G51" s="69"/>
      <c r="Q51" s="69"/>
    </row>
    <row r="52" spans="2:17" x14ac:dyDescent="0.3">
      <c r="B52" s="3"/>
      <c r="D52" s="69"/>
      <c r="G52" s="69"/>
      <c r="Q52" s="69"/>
    </row>
    <row r="53" spans="2:17" x14ac:dyDescent="0.3">
      <c r="B53" s="3"/>
      <c r="D53" s="69"/>
      <c r="G53" s="69"/>
      <c r="Q53" s="69"/>
    </row>
    <row r="54" spans="2:17" x14ac:dyDescent="0.3">
      <c r="B54" s="3"/>
      <c r="D54" s="69"/>
      <c r="G54" s="69"/>
      <c r="Q54" s="69"/>
    </row>
    <row r="55" spans="2:17" x14ac:dyDescent="0.3">
      <c r="B55" s="3"/>
      <c r="D55" s="69"/>
      <c r="G55" s="69"/>
      <c r="Q55" s="69"/>
    </row>
    <row r="60" spans="2:17" ht="47.4" customHeight="1" x14ac:dyDescent="0.3">
      <c r="C60" s="53"/>
      <c r="D60" s="71"/>
      <c r="E60" s="53"/>
      <c r="F60" s="53"/>
      <c r="G60" s="53"/>
      <c r="H60" s="53"/>
      <c r="I60" s="53"/>
      <c r="M60" s="53"/>
      <c r="N60" s="53"/>
    </row>
    <row r="62" spans="2:17" x14ac:dyDescent="0.3">
      <c r="D62" s="69"/>
      <c r="G62" s="69"/>
      <c r="N62" s="3"/>
      <c r="Q62" s="69"/>
    </row>
    <row r="63" spans="2:17" x14ac:dyDescent="0.3">
      <c r="D63" s="69"/>
      <c r="G63" s="69"/>
      <c r="N63" s="3"/>
      <c r="Q63" s="69"/>
    </row>
    <row r="64" spans="2:17" x14ac:dyDescent="0.3">
      <c r="D64" s="69"/>
      <c r="G64" s="69"/>
      <c r="N64" s="3"/>
      <c r="Q64" s="69"/>
    </row>
    <row r="65" spans="4:17" x14ac:dyDescent="0.3">
      <c r="D65" s="69"/>
      <c r="G65" s="69"/>
      <c r="N65" s="3"/>
      <c r="Q65" s="69"/>
    </row>
    <row r="66" spans="4:17" x14ac:dyDescent="0.3">
      <c r="D66" s="69"/>
      <c r="G66" s="69"/>
      <c r="N66" s="3"/>
      <c r="Q66" s="69"/>
    </row>
    <row r="67" spans="4:17" x14ac:dyDescent="0.3">
      <c r="D67" s="69"/>
      <c r="G67" s="69"/>
      <c r="N67" s="3"/>
      <c r="Q67" s="69"/>
    </row>
    <row r="68" spans="4:17" x14ac:dyDescent="0.3">
      <c r="D68" s="69"/>
      <c r="G68" s="69"/>
      <c r="N68" s="3"/>
      <c r="Q68" s="69"/>
    </row>
    <row r="69" spans="4:17" x14ac:dyDescent="0.3">
      <c r="D69" s="69"/>
      <c r="G69" s="69"/>
      <c r="N69" s="3"/>
      <c r="Q69" s="69"/>
    </row>
    <row r="70" spans="4:17" x14ac:dyDescent="0.3">
      <c r="D70" s="69"/>
      <c r="G70" s="69"/>
      <c r="N70" s="3"/>
      <c r="Q70" s="69"/>
    </row>
    <row r="71" spans="4:17" x14ac:dyDescent="0.3">
      <c r="D71" s="69"/>
      <c r="G71" s="69"/>
      <c r="N71" s="3"/>
      <c r="Q71" s="69"/>
    </row>
    <row r="72" spans="4:17" x14ac:dyDescent="0.3">
      <c r="D72" s="69"/>
      <c r="G72" s="69"/>
      <c r="N72" s="3"/>
      <c r="Q72" s="69"/>
    </row>
    <row r="73" spans="4:17" x14ac:dyDescent="0.3">
      <c r="D73" s="69"/>
      <c r="G73" s="69"/>
      <c r="N73" s="3"/>
      <c r="Q73" s="69"/>
    </row>
    <row r="74" spans="4:17" x14ac:dyDescent="0.3">
      <c r="D74" s="69"/>
      <c r="G74" s="69"/>
      <c r="N74" s="3"/>
      <c r="Q74" s="69"/>
    </row>
    <row r="75" spans="4:17" x14ac:dyDescent="0.3">
      <c r="D75" s="69"/>
      <c r="G75" s="69"/>
      <c r="N75" s="3"/>
      <c r="Q75" s="69"/>
    </row>
    <row r="76" spans="4:17" x14ac:dyDescent="0.3">
      <c r="D76" s="69"/>
      <c r="G76" s="69"/>
      <c r="N76" s="3"/>
      <c r="Q76" s="69"/>
    </row>
    <row r="77" spans="4:17" x14ac:dyDescent="0.3">
      <c r="D77" s="69"/>
      <c r="G77" s="69"/>
      <c r="N77" s="3"/>
      <c r="Q77" s="69"/>
    </row>
    <row r="78" spans="4:17" x14ac:dyDescent="0.3">
      <c r="D78" s="69"/>
      <c r="G78" s="69"/>
      <c r="N78" s="3"/>
      <c r="Q78" s="69"/>
    </row>
    <row r="79" spans="4:17" x14ac:dyDescent="0.3">
      <c r="D79" s="69"/>
      <c r="G79" s="69"/>
      <c r="N79" s="3"/>
      <c r="Q79" s="69"/>
    </row>
    <row r="80" spans="4:17" x14ac:dyDescent="0.3">
      <c r="D80" s="69"/>
      <c r="G80" s="69"/>
      <c r="N80" s="3"/>
      <c r="Q80" s="69"/>
    </row>
    <row r="81" spans="4:17" x14ac:dyDescent="0.3">
      <c r="D81" s="69"/>
      <c r="G81" s="69"/>
      <c r="N81" s="3"/>
      <c r="Q81" s="69"/>
    </row>
    <row r="82" spans="4:17" x14ac:dyDescent="0.3">
      <c r="D82" s="69"/>
      <c r="G82" s="69"/>
      <c r="N82" s="3"/>
      <c r="Q82" s="69"/>
    </row>
    <row r="83" spans="4:17" x14ac:dyDescent="0.3">
      <c r="D83" s="69"/>
      <c r="G83" s="69"/>
      <c r="N83" s="3"/>
      <c r="Q83" s="69"/>
    </row>
    <row r="84" spans="4:17" x14ac:dyDescent="0.3">
      <c r="D84" s="69"/>
      <c r="G84" s="69"/>
      <c r="N84" s="3"/>
      <c r="Q84" s="69"/>
    </row>
    <row r="85" spans="4:17" x14ac:dyDescent="0.3">
      <c r="D85" s="69"/>
      <c r="G85" s="69"/>
      <c r="N85" s="3"/>
      <c r="Q85" s="69"/>
    </row>
    <row r="86" spans="4:17" x14ac:dyDescent="0.3">
      <c r="D86" s="69"/>
      <c r="G86" s="69"/>
      <c r="N86" s="3"/>
      <c r="Q86" s="69"/>
    </row>
    <row r="87" spans="4:17" x14ac:dyDescent="0.3">
      <c r="D87" s="69"/>
      <c r="G87" s="69"/>
      <c r="N87" s="3"/>
      <c r="Q87" s="69"/>
    </row>
    <row r="88" spans="4:17" x14ac:dyDescent="0.3">
      <c r="D88" s="69"/>
      <c r="G88" s="69"/>
      <c r="N88" s="3"/>
      <c r="Q88" s="69"/>
    </row>
    <row r="89" spans="4:17" x14ac:dyDescent="0.3">
      <c r="D89" s="69"/>
      <c r="G89" s="69"/>
      <c r="N89" s="3"/>
      <c r="Q89" s="69"/>
    </row>
    <row r="90" spans="4:17" x14ac:dyDescent="0.3">
      <c r="D90" s="69"/>
      <c r="G90" s="69"/>
      <c r="N90" s="3"/>
      <c r="Q90" s="69"/>
    </row>
    <row r="91" spans="4:17" x14ac:dyDescent="0.3">
      <c r="D91" s="69"/>
      <c r="G91" s="69"/>
      <c r="N91" s="3"/>
      <c r="Q91" s="69"/>
    </row>
    <row r="92" spans="4:17" x14ac:dyDescent="0.3">
      <c r="D92" s="69"/>
      <c r="G92" s="69"/>
      <c r="N92" s="3"/>
      <c r="Q92" s="69"/>
    </row>
    <row r="93" spans="4:17" x14ac:dyDescent="0.3">
      <c r="D93" s="69"/>
      <c r="G93" s="69"/>
      <c r="N93" s="3"/>
      <c r="Q93" s="69"/>
    </row>
    <row r="94" spans="4:17" x14ac:dyDescent="0.3">
      <c r="D94" s="69"/>
      <c r="G94" s="69"/>
      <c r="N94" s="3"/>
      <c r="Q94" s="69"/>
    </row>
    <row r="95" spans="4:17" x14ac:dyDescent="0.3">
      <c r="D95" s="69"/>
      <c r="G95" s="69"/>
      <c r="N95" s="3"/>
      <c r="Q95" s="69"/>
    </row>
    <row r="96" spans="4:17" x14ac:dyDescent="0.3">
      <c r="D96" s="69"/>
      <c r="G96" s="69"/>
      <c r="N96" s="3"/>
      <c r="Q96" s="69"/>
    </row>
    <row r="97" spans="4:17" x14ac:dyDescent="0.3">
      <c r="D97" s="69"/>
      <c r="G97" s="69"/>
      <c r="N97" s="3"/>
      <c r="Q97" s="69"/>
    </row>
    <row r="98" spans="4:17" x14ac:dyDescent="0.3">
      <c r="D98" s="69"/>
      <c r="G98" s="69"/>
      <c r="N98" s="3"/>
      <c r="Q98" s="69"/>
    </row>
    <row r="99" spans="4:17" x14ac:dyDescent="0.3">
      <c r="D99" s="69"/>
      <c r="G99" s="69"/>
      <c r="N99" s="3"/>
      <c r="Q99" s="69"/>
    </row>
    <row r="100" spans="4:17" x14ac:dyDescent="0.3">
      <c r="D100" s="69"/>
      <c r="G100" s="69"/>
      <c r="N100" s="3"/>
      <c r="Q100" s="69"/>
    </row>
    <row r="101" spans="4:17" x14ac:dyDescent="0.3">
      <c r="D101" s="69"/>
      <c r="G101" s="69"/>
      <c r="N101" s="3"/>
      <c r="Q101" s="69"/>
    </row>
    <row r="102" spans="4:17" x14ac:dyDescent="0.3">
      <c r="D102" s="69"/>
      <c r="G102" s="69"/>
      <c r="N102" s="3"/>
      <c r="Q102" s="69"/>
    </row>
    <row r="103" spans="4:17" x14ac:dyDescent="0.3">
      <c r="D103" s="69"/>
      <c r="G103" s="69"/>
      <c r="N103" s="3"/>
      <c r="Q103" s="69"/>
    </row>
    <row r="104" spans="4:17" x14ac:dyDescent="0.3">
      <c r="D104" s="69"/>
      <c r="G104" s="69"/>
      <c r="N104" s="3"/>
      <c r="Q104" s="69"/>
    </row>
    <row r="105" spans="4:17" x14ac:dyDescent="0.3">
      <c r="D105" s="69"/>
      <c r="G105" s="69"/>
      <c r="N105" s="3"/>
      <c r="Q105" s="69"/>
    </row>
    <row r="106" spans="4:17" x14ac:dyDescent="0.3">
      <c r="D106" s="69"/>
      <c r="G106" s="69"/>
      <c r="N106" s="3"/>
      <c r="Q106" s="69"/>
    </row>
    <row r="107" spans="4:17" x14ac:dyDescent="0.3">
      <c r="D107" s="69"/>
      <c r="G107" s="69"/>
      <c r="N107" s="3"/>
      <c r="Q107" s="69"/>
    </row>
    <row r="108" spans="4:17" x14ac:dyDescent="0.3">
      <c r="D108" s="69"/>
      <c r="G108" s="69"/>
      <c r="N108" s="3"/>
      <c r="Q108" s="69"/>
    </row>
    <row r="109" spans="4:17" x14ac:dyDescent="0.3">
      <c r="D109" s="69"/>
      <c r="G109" s="69"/>
      <c r="N109" s="3"/>
      <c r="Q109" s="69"/>
    </row>
    <row r="110" spans="4:17" x14ac:dyDescent="0.3">
      <c r="D110" s="69"/>
      <c r="G110" s="69"/>
      <c r="N110" s="3"/>
      <c r="Q110" s="69"/>
    </row>
    <row r="111" spans="4:17" x14ac:dyDescent="0.3">
      <c r="D111" s="69"/>
      <c r="G111" s="69"/>
      <c r="N111" s="3"/>
      <c r="Q111" s="69"/>
    </row>
    <row r="112" spans="4:17" x14ac:dyDescent="0.3">
      <c r="D112" s="69"/>
      <c r="G112" s="69"/>
      <c r="N112" s="3"/>
      <c r="Q112" s="69"/>
    </row>
    <row r="113" spans="7:7" x14ac:dyDescent="0.3">
      <c r="G113" s="69"/>
    </row>
  </sheetData>
  <sortState ref="B62:I112">
    <sortCondition ref="H62:H112"/>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03FF9695CACE1478596F593F423DF7D" ma:contentTypeVersion="3" ma:contentTypeDescription="Create a new document." ma:contentTypeScope="" ma:versionID="353e5527f722a0ce04199c0991b63da6">
  <xsd:schema xmlns:xsd="http://www.w3.org/2001/XMLSchema" xmlns:xs="http://www.w3.org/2001/XMLSchema" xmlns:p="http://schemas.microsoft.com/office/2006/metadata/properties" xmlns:ns2="0406c2c4-c337-4d20-8503-62b36d6cea99" xmlns:ns3="104ac536-2e3c-4ac9-b234-18e9be322d0c" targetNamespace="http://schemas.microsoft.com/office/2006/metadata/properties" ma:root="true" ma:fieldsID="94ca2bbdfc14dc7c063f2eaba5d2ed3f" ns2:_="" ns3:_="">
    <xsd:import namespace="0406c2c4-c337-4d20-8503-62b36d6cea99"/>
    <xsd:import namespace="104ac536-2e3c-4ac9-b234-18e9be322d0c"/>
    <xsd:element name="properties">
      <xsd:complexType>
        <xsd:sequence>
          <xsd:element name="documentManagement">
            <xsd:complexType>
              <xsd:all>
                <xsd:element ref="ns2:Information_x0020_Product" minOccurs="0"/>
                <xsd:element ref="ns2:Recency" minOccurs="0"/>
                <xsd:element ref="ns3:_dlc_DocId" minOccurs="0"/>
                <xsd:element ref="ns3:_dlc_DocIdUrl" minOccurs="0"/>
                <xsd:element ref="ns3:_dlc_DocIdPersistId" minOccurs="0"/>
                <xsd:element ref="ns2:Focal_x0020_Are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6c2c4-c337-4d20-8503-62b36d6cea99" elementFormDefault="qualified">
    <xsd:import namespace="http://schemas.microsoft.com/office/2006/documentManagement/types"/>
    <xsd:import namespace="http://schemas.microsoft.com/office/infopath/2007/PartnerControls"/>
    <xsd:element name="Information_x0020_Product" ma:index="2" nillable="true" ma:displayName="Information Product" ma:default="Map (Exploratory)" ma:description="Type of Information Product:" ma:format="Dropdown" ma:internalName="Information_x0020_Product">
      <xsd:simpleType>
        <xsd:restriction base="dms:Choice">
          <xsd:enumeration value="Map (Exploratory)"/>
          <xsd:enumeration value="Map (Progress to Goal)"/>
          <xsd:enumeration value="Presentation Slide"/>
          <xsd:enumeration value="MU Acceleration Data Update"/>
          <xsd:enumeration value="Scorecard"/>
        </xsd:restriction>
      </xsd:simpleType>
    </xsd:element>
    <xsd:element name="Recency" ma:index="3" nillable="true" ma:displayName="Recency" ma:default="YYYY-MM" ma:description="Recency date format: YYYY-MM" ma:internalName="Recency">
      <xsd:simpleType>
        <xsd:restriction base="dms:Text">
          <xsd:maxLength value="255"/>
        </xsd:restriction>
      </xsd:simpleType>
    </xsd:element>
    <xsd:element name="Focal_x0020_Area" ma:index="13" nillable="true" ma:displayName="Focal Area" ma:description="Focal point of analysis" ma:format="Dropdown" ma:internalName="Focal_x0020_Area">
      <xsd:simpleType>
        <xsd:restriction base="dms:Choice">
          <xsd:enumeration value="EHR Vendors"/>
          <xsd:enumeration value="Hospitals"/>
          <xsd:enumeration value="Professionals"/>
          <xsd:enumeration value="Program-wide"/>
        </xsd:restriction>
      </xsd:simpleType>
    </xsd:element>
  </xsd:schema>
  <xsd:schema xmlns:xsd="http://www.w3.org/2001/XMLSchema" xmlns:xs="http://www.w3.org/2001/XMLSchema" xmlns:dms="http://schemas.microsoft.com/office/2006/documentManagement/types" xmlns:pc="http://schemas.microsoft.com/office/infopath/2007/PartnerControls" targetNamespace="104ac536-2e3c-4ac9-b234-18e9be322d0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ocal_x0020_Area xmlns="0406c2c4-c337-4d20-8503-62b36d6cea99">Program-wide</Focal_x0020_Area>
    <Information_x0020_Product xmlns="0406c2c4-c337-4d20-8503-62b36d6cea99">Scorecard</Information_x0020_Product>
    <Recency xmlns="0406c2c4-c337-4d20-8503-62b36d6cea99">2013-09</Recency>
    <_dlc_DocId xmlns="104ac536-2e3c-4ac9-b234-18e9be322d0c">FMEJVNC76M2R-250-65</_dlc_DocId>
    <_dlc_DocIdUrl xmlns="104ac536-2e3c-4ac9-b234-18e9be322d0c">
      <Url>http://oncintranet/division/pdnc/oeam/_layouts/DocIdRedir.aspx?ID=FMEJVNC76M2R-250-65</Url>
      <Description>FMEJVNC76M2R-250-65</Description>
    </_dlc_DocIdUrl>
  </documentManagement>
</p:properties>
</file>

<file path=customXml/itemProps1.xml><?xml version="1.0" encoding="utf-8"?>
<ds:datastoreItem xmlns:ds="http://schemas.openxmlformats.org/officeDocument/2006/customXml" ds:itemID="{1D390FF3-A1FA-4230-A7E3-AEF39538F686}">
  <ds:schemaRefs>
    <ds:schemaRef ds:uri="http://schemas.microsoft.com/sharepoint/v3/contenttype/forms"/>
  </ds:schemaRefs>
</ds:datastoreItem>
</file>

<file path=customXml/itemProps2.xml><?xml version="1.0" encoding="utf-8"?>
<ds:datastoreItem xmlns:ds="http://schemas.openxmlformats.org/officeDocument/2006/customXml" ds:itemID="{D2A05600-63F7-49F6-8E38-950A77E99590}">
  <ds:schemaRefs>
    <ds:schemaRef ds:uri="http://schemas.microsoft.com/sharepoint/events"/>
  </ds:schemaRefs>
</ds:datastoreItem>
</file>

<file path=customXml/itemProps3.xml><?xml version="1.0" encoding="utf-8"?>
<ds:datastoreItem xmlns:ds="http://schemas.openxmlformats.org/officeDocument/2006/customXml" ds:itemID="{02ECD2B4-1E58-467E-8955-BD307ED93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6c2c4-c337-4d20-8503-62b36d6cea99"/>
    <ds:schemaRef ds:uri="104ac536-2e3c-4ac9-b234-18e9be322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49F8B1-9AAD-4AB9-A9A6-374A80317CBB}">
  <ds:schemaRefs>
    <ds:schemaRef ds:uri="http://purl.org/dc/elements/1.1/"/>
    <ds:schemaRef ds:uri="http://www.w3.org/XML/1998/namespace"/>
    <ds:schemaRef ds:uri="http://purl.org/dc/terms/"/>
    <ds:schemaRef ds:uri="http://schemas.openxmlformats.org/package/2006/metadata/core-properties"/>
    <ds:schemaRef ds:uri="104ac536-2e3c-4ac9-b234-18e9be322d0c"/>
    <ds:schemaRef ds:uri="http://schemas.microsoft.com/office/2006/documentManagement/types"/>
    <ds:schemaRef ds:uri="http://schemas.microsoft.com/office/2006/metadata/properties"/>
    <ds:schemaRef ds:uri="0406c2c4-c337-4d20-8503-62b36d6cea99"/>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Scorecard</vt:lpstr>
      <vt:lpstr>Pct Paid Time Series</vt:lpstr>
      <vt:lpstr>Definitions</vt:lpstr>
      <vt:lpstr>Rank Change Graphs</vt:lpstr>
      <vt:lpstr>Scorecard!IDX</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Meaningful Use Acceleration Scorecard</dc:title>
  <dc:creator>DHHS</dc:creator>
  <cp:lastModifiedBy>Victor T Lazzaro</cp:lastModifiedBy>
  <dcterms:created xsi:type="dcterms:W3CDTF">2013-10-29T16:26:06Z</dcterms:created>
  <dcterms:modified xsi:type="dcterms:W3CDTF">2013-11-27T13:54:05Z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0x010100003FF9695CACE1478596F593F423DF7D</vt:lpwstr>
  </property>
  <property fmtid="{D5CDD505-2E9C-101B-9397-08002B2CF9AE}" pid="3" name="_dlc_DocIdItemGuid">
    <vt:lpwstr>4047013d-b89c-4713-ae14-6c4557f69c7c</vt:lpwstr>
  </property>
</Properties>
</file>